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DUMZ53\Desktop\prelazak u mž\posao\2025\FINANCIJSKI IZVJEŠTAJI\FI I_XII_2025\Financijski izvještaj MŽ\"/>
    </mc:Choice>
  </mc:AlternateContent>
  <xr:revisionPtr revIDLastSave="0" documentId="13_ncr:1_{16EC287D-8F19-496A-B6FB-ADC91035017E}" xr6:coauthVersionLast="47" xr6:coauthVersionMax="47" xr10:uidLastSave="{00000000-0000-0000-0000-000000000000}"/>
  <bookViews>
    <workbookView xWindow="1200" yWindow="-120" windowWidth="27720" windowHeight="164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E319" i="9" s="1"/>
  <c r="B319" i="9" s="1"/>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H296" i="9"/>
  <c r="F296" i="9"/>
  <c r="F295" i="9"/>
  <c r="I294" i="9"/>
  <c r="H294" i="9"/>
  <c r="F294" i="9"/>
  <c r="E293" i="9"/>
  <c r="M292" i="9"/>
  <c r="L292" i="9"/>
  <c r="E292" i="9"/>
  <c r="M291" i="9"/>
  <c r="L291" i="9"/>
  <c r="E291" i="9"/>
  <c r="M290" i="9"/>
  <c r="L290" i="9"/>
  <c r="E290" i="9"/>
  <c r="M289" i="9"/>
  <c r="F289" i="9" s="1"/>
  <c r="B289" i="9" s="1"/>
  <c r="L289" i="9"/>
  <c r="E289" i="9"/>
  <c r="M288" i="9"/>
  <c r="L288" i="9"/>
  <c r="E288" i="9"/>
  <c r="M287" i="9"/>
  <c r="L287" i="9"/>
  <c r="E287" i="9"/>
  <c r="M286" i="9"/>
  <c r="L286" i="9"/>
  <c r="E286" i="9"/>
  <c r="M285" i="9"/>
  <c r="F285" i="9" s="1"/>
  <c r="B285" i="9" s="1"/>
  <c r="L285" i="9"/>
  <c r="E285" i="9"/>
  <c r="M284" i="9"/>
  <c r="L284" i="9"/>
  <c r="F284" i="9" s="1"/>
  <c r="E284" i="9"/>
  <c r="M283" i="9"/>
  <c r="L283" i="9"/>
  <c r="F283" i="9"/>
  <c r="B283" i="9" s="1"/>
  <c r="E283" i="9"/>
  <c r="M282" i="9"/>
  <c r="L282" i="9"/>
  <c r="F282" i="9" s="1"/>
  <c r="E282" i="9"/>
  <c r="M281" i="9"/>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E272" i="9"/>
  <c r="M271" i="9"/>
  <c r="L271" i="9"/>
  <c r="E271" i="9"/>
  <c r="M270" i="9"/>
  <c r="L270" i="9"/>
  <c r="E270" i="9"/>
  <c r="M269" i="9"/>
  <c r="F269" i="9" s="1"/>
  <c r="L269" i="9"/>
  <c r="E269" i="9"/>
  <c r="M268" i="9"/>
  <c r="L268" i="9"/>
  <c r="E268" i="9"/>
  <c r="M267" i="9"/>
  <c r="L267" i="9"/>
  <c r="E267" i="9"/>
  <c r="M266" i="9"/>
  <c r="L266" i="9"/>
  <c r="E266" i="9"/>
  <c r="M265" i="9"/>
  <c r="F265" i="9" s="1"/>
  <c r="L265" i="9"/>
  <c r="E265" i="9"/>
  <c r="M264" i="9"/>
  <c r="L264" i="9"/>
  <c r="E264" i="9"/>
  <c r="M263" i="9"/>
  <c r="L263" i="9"/>
  <c r="F263" i="9" s="1"/>
  <c r="B263" i="9" s="1"/>
  <c r="E263" i="9"/>
  <c r="M262" i="9"/>
  <c r="L262" i="9"/>
  <c r="F262" i="9" s="1"/>
  <c r="E262" i="9"/>
  <c r="M261" i="9"/>
  <c r="L261" i="9"/>
  <c r="E261" i="9"/>
  <c r="M260" i="9"/>
  <c r="L260" i="9"/>
  <c r="E260" i="9"/>
  <c r="M259" i="9"/>
  <c r="F259" i="9" s="1"/>
  <c r="B259" i="9" s="1"/>
  <c r="L259" i="9"/>
  <c r="E259" i="9"/>
  <c r="M258" i="9"/>
  <c r="L258" i="9"/>
  <c r="E258" i="9"/>
  <c r="M257" i="9"/>
  <c r="L257" i="9"/>
  <c r="E257" i="9"/>
  <c r="M256" i="9"/>
  <c r="L256" i="9"/>
  <c r="F256" i="9" s="1"/>
  <c r="E256" i="9"/>
  <c r="M255" i="9"/>
  <c r="F255" i="9" s="1"/>
  <c r="L255" i="9"/>
  <c r="E255" i="9"/>
  <c r="M254" i="9"/>
  <c r="L254" i="9"/>
  <c r="E254" i="9"/>
  <c r="M253" i="9"/>
  <c r="F253" i="9" s="1"/>
  <c r="B253" i="9" s="1"/>
  <c r="L253" i="9"/>
  <c r="E253" i="9"/>
  <c r="M252" i="9"/>
  <c r="L252" i="9"/>
  <c r="E252" i="9"/>
  <c r="M251" i="9"/>
  <c r="F251" i="9" s="1"/>
  <c r="L251" i="9"/>
  <c r="E251" i="9"/>
  <c r="M250" i="9"/>
  <c r="L250" i="9"/>
  <c r="E250" i="9"/>
  <c r="M249" i="9"/>
  <c r="F249" i="9" s="1"/>
  <c r="B249" i="9" s="1"/>
  <c r="L249" i="9"/>
  <c r="E249" i="9"/>
  <c r="M248" i="9"/>
  <c r="L248" i="9"/>
  <c r="E248" i="9"/>
  <c r="M247" i="9"/>
  <c r="F247" i="9" s="1"/>
  <c r="L247" i="9"/>
  <c r="E247" i="9"/>
  <c r="M246" i="9"/>
  <c r="L246" i="9"/>
  <c r="E246" i="9"/>
  <c r="M245" i="9"/>
  <c r="F245" i="9" s="1"/>
  <c r="B245" i="9" s="1"/>
  <c r="L245" i="9"/>
  <c r="E245" i="9"/>
  <c r="M244" i="9"/>
  <c r="L244" i="9"/>
  <c r="E244" i="9"/>
  <c r="M243" i="9"/>
  <c r="L243" i="9"/>
  <c r="E243" i="9"/>
  <c r="M242" i="9"/>
  <c r="L242" i="9"/>
  <c r="E242" i="9"/>
  <c r="M241" i="9"/>
  <c r="L241" i="9"/>
  <c r="E241" i="9"/>
  <c r="M240" i="9"/>
  <c r="L240" i="9"/>
  <c r="F240" i="9" s="1"/>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F232" i="9" s="1"/>
  <c r="E232" i="9"/>
  <c r="M231" i="9"/>
  <c r="L231" i="9"/>
  <c r="F231" i="9"/>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E149" i="9" s="1"/>
  <c r="B149" i="9" s="1"/>
  <c r="F149" i="9"/>
  <c r="H148" i="9"/>
  <c r="G148" i="9"/>
  <c r="F148" i="9"/>
  <c r="H147" i="9"/>
  <c r="G147" i="9"/>
  <c r="F147" i="9"/>
  <c r="H146" i="9"/>
  <c r="E146" i="9" s="1"/>
  <c r="B146" i="9" s="1"/>
  <c r="G146" i="9"/>
  <c r="F146" i="9"/>
  <c r="H145" i="9"/>
  <c r="G145" i="9"/>
  <c r="F145" i="9"/>
  <c r="H144" i="9"/>
  <c r="G144" i="9"/>
  <c r="F144" i="9"/>
  <c r="H143" i="9"/>
  <c r="G143" i="9"/>
  <c r="F143" i="9"/>
  <c r="H142" i="9"/>
  <c r="E142" i="9" s="1"/>
  <c r="B142" i="9" s="1"/>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E118" i="9"/>
  <c r="B118" i="9" s="1"/>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E41" i="9" s="1"/>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197" i="9" s="1"/>
  <c r="E197" i="9" s="1"/>
  <c r="B197" i="9" s="1"/>
  <c r="H3" i="9"/>
  <c r="G3" i="9"/>
  <c r="D104" i="8"/>
  <c r="I41" i="3" s="1"/>
  <c r="D97" i="8"/>
  <c r="C1674" i="1" s="1"/>
  <c r="D92" i="8"/>
  <c r="C1669" i="1" s="1"/>
  <c r="D87" i="8"/>
  <c r="C1664" i="1" s="1"/>
  <c r="D82" i="8"/>
  <c r="C1659" i="1" s="1"/>
  <c r="D77" i="8"/>
  <c r="D72" i="8"/>
  <c r="C1649" i="1" s="1"/>
  <c r="D67" i="8"/>
  <c r="C1644" i="1" s="1"/>
  <c r="D62" i="8"/>
  <c r="D57" i="8"/>
  <c r="C1634" i="1" s="1"/>
  <c r="G1634" i="1" s="1"/>
  <c r="D52" i="8"/>
  <c r="C1629" i="1" s="1"/>
  <c r="H1629" i="1" s="1"/>
  <c r="D46" i="8"/>
  <c r="D37" i="8"/>
  <c r="D27" i="8"/>
  <c r="C1604" i="1" s="1"/>
  <c r="H1604" i="1" s="1"/>
  <c r="D18" i="8"/>
  <c r="C1595" i="1" s="1"/>
  <c r="D8" i="8"/>
  <c r="E44" i="7"/>
  <c r="D44" i="7"/>
  <c r="E39" i="7"/>
  <c r="E38" i="7" s="1"/>
  <c r="D39" i="7"/>
  <c r="D38" i="7" s="1"/>
  <c r="E30" i="7"/>
  <c r="D1563" i="1" s="1"/>
  <c r="D30" i="7"/>
  <c r="E23" i="7"/>
  <c r="D23" i="7"/>
  <c r="D22" i="7" s="1"/>
  <c r="E14" i="7"/>
  <c r="D14" i="7"/>
  <c r="E7" i="7"/>
  <c r="D1540" i="1" s="1"/>
  <c r="D7" i="7"/>
  <c r="F140" i="6"/>
  <c r="F139" i="6"/>
  <c r="F138" i="6"/>
  <c r="F137" i="6"/>
  <c r="F136" i="6"/>
  <c r="F135" i="6"/>
  <c r="F134" i="6"/>
  <c r="F133" i="6"/>
  <c r="F132" i="6"/>
  <c r="F131" i="6"/>
  <c r="E130" i="6"/>
  <c r="E129" i="6" s="1"/>
  <c r="D1525" i="1" s="1"/>
  <c r="D130" i="6"/>
  <c r="C1526" i="1" s="1"/>
  <c r="F128" i="6"/>
  <c r="F127" i="6"/>
  <c r="F126" i="6"/>
  <c r="F125" i="6"/>
  <c r="F124" i="6"/>
  <c r="F123" i="6"/>
  <c r="E122" i="6"/>
  <c r="D1518" i="1" s="1"/>
  <c r="D122" i="6"/>
  <c r="F121" i="6"/>
  <c r="F120" i="6"/>
  <c r="F119" i="6"/>
  <c r="E118" i="6"/>
  <c r="F118" i="6" s="1"/>
  <c r="D118" i="6"/>
  <c r="F117" i="6"/>
  <c r="F116" i="6"/>
  <c r="E115" i="6"/>
  <c r="D115" i="6"/>
  <c r="F113" i="6"/>
  <c r="F112" i="6"/>
  <c r="F111" i="6"/>
  <c r="F110" i="6"/>
  <c r="F109" i="6"/>
  <c r="F108" i="6"/>
  <c r="E107" i="6"/>
  <c r="D1503" i="1" s="1"/>
  <c r="H1503" i="1" s="1"/>
  <c r="D107" i="6"/>
  <c r="F106" i="6"/>
  <c r="F105" i="6"/>
  <c r="F104" i="6"/>
  <c r="F103" i="6"/>
  <c r="F102" i="6"/>
  <c r="F101" i="6"/>
  <c r="F100" i="6"/>
  <c r="E99" i="6"/>
  <c r="F99" i="6" s="1"/>
  <c r="D99" i="6"/>
  <c r="F98" i="6"/>
  <c r="F97" i="6"/>
  <c r="F96" i="6"/>
  <c r="F95" i="6"/>
  <c r="E94" i="6"/>
  <c r="D94" i="6"/>
  <c r="F93" i="6"/>
  <c r="F92" i="6"/>
  <c r="F91" i="6"/>
  <c r="F90" i="6"/>
  <c r="E90" i="6"/>
  <c r="D1486" i="1" s="1"/>
  <c r="H1486" i="1" s="1"/>
  <c r="D90"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F66" i="6" s="1"/>
  <c r="D66" i="6"/>
  <c r="F65" i="6"/>
  <c r="F64" i="6"/>
  <c r="F63" i="6"/>
  <c r="F62" i="6"/>
  <c r="E61" i="6"/>
  <c r="D1457" i="1" s="1"/>
  <c r="D61" i="6"/>
  <c r="F60" i="6"/>
  <c r="F59" i="6"/>
  <c r="F58" i="6"/>
  <c r="F57" i="6"/>
  <c r="F56" i="6"/>
  <c r="F55" i="6"/>
  <c r="E54" i="6"/>
  <c r="F54" i="6" s="1"/>
  <c r="D54" i="6"/>
  <c r="F53" i="6"/>
  <c r="F52" i="6"/>
  <c r="F51" i="6"/>
  <c r="E50" i="6"/>
  <c r="D50" i="6"/>
  <c r="F50" i="6" s="1"/>
  <c r="F49" i="6"/>
  <c r="F48" i="6"/>
  <c r="F47" i="6"/>
  <c r="F46" i="6"/>
  <c r="F45" i="6"/>
  <c r="F44" i="6"/>
  <c r="E43" i="6"/>
  <c r="F43" i="6" s="1"/>
  <c r="D43" i="6"/>
  <c r="F42" i="6"/>
  <c r="F41" i="6"/>
  <c r="F40" i="6"/>
  <c r="E39" i="6"/>
  <c r="D1435" i="1" s="1"/>
  <c r="H1435" i="1" s="1"/>
  <c r="D39" i="6"/>
  <c r="F38" i="6"/>
  <c r="F37" i="6"/>
  <c r="E36" i="6"/>
  <c r="D36" i="6"/>
  <c r="F34" i="6"/>
  <c r="F33" i="6"/>
  <c r="F32" i="6"/>
  <c r="F31" i="6"/>
  <c r="F30" i="6"/>
  <c r="F29" i="6"/>
  <c r="E28" i="6"/>
  <c r="D1424" i="1" s="1"/>
  <c r="D28" i="6"/>
  <c r="F27" i="6"/>
  <c r="F26" i="6"/>
  <c r="F25" i="6"/>
  <c r="F24" i="6"/>
  <c r="F23" i="6"/>
  <c r="E22" i="6"/>
  <c r="D22" i="6"/>
  <c r="F21" i="6"/>
  <c r="F20" i="6"/>
  <c r="F19" i="6"/>
  <c r="F18" i="6"/>
  <c r="F17" i="6"/>
  <c r="F16" i="6"/>
  <c r="F15" i="6"/>
  <c r="F14" i="6"/>
  <c r="E13" i="6"/>
  <c r="D1409" i="1" s="1"/>
  <c r="H1409" i="1" s="1"/>
  <c r="D13" i="6"/>
  <c r="F13" i="6" s="1"/>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C1260" i="1" s="1"/>
  <c r="F254" i="5"/>
  <c r="F253" i="5"/>
  <c r="E252" i="5"/>
  <c r="D252" i="5"/>
  <c r="C1256" i="1"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C1148" i="1"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D88" i="5"/>
  <c r="F88" i="5" s="1"/>
  <c r="F87" i="5"/>
  <c r="F86" i="5"/>
  <c r="F85" i="5"/>
  <c r="F84" i="5"/>
  <c r="F83" i="5"/>
  <c r="E82" i="5"/>
  <c r="D1087" i="1" s="1"/>
  <c r="D82" i="5"/>
  <c r="F81" i="5"/>
  <c r="F80" i="5"/>
  <c r="F79" i="5"/>
  <c r="F78" i="5"/>
  <c r="F77" i="5"/>
  <c r="E76" i="5"/>
  <c r="E70" i="5" s="1"/>
  <c r="D1075" i="1" s="1"/>
  <c r="D76" i="5"/>
  <c r="F75" i="5"/>
  <c r="F74" i="5"/>
  <c r="F73" i="5"/>
  <c r="F72" i="5"/>
  <c r="E71" i="5"/>
  <c r="D71" i="5"/>
  <c r="C1076" i="1"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F41" i="5"/>
  <c r="E41" i="5"/>
  <c r="D1046" i="1" s="1"/>
  <c r="D41" i="5"/>
  <c r="F40" i="5"/>
  <c r="F39" i="5"/>
  <c r="F38" i="5"/>
  <c r="F37" i="5"/>
  <c r="F36" i="5"/>
  <c r="E35" i="5"/>
  <c r="D1040" i="1" s="1"/>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0" i="1" s="1"/>
  <c r="D636" i="4"/>
  <c r="F635" i="4"/>
  <c r="F634" i="4"/>
  <c r="E633" i="4"/>
  <c r="D627" i="1" s="1"/>
  <c r="D633" i="4"/>
  <c r="F633" i="4" s="1"/>
  <c r="F632" i="4"/>
  <c r="F631" i="4"/>
  <c r="E630" i="4"/>
  <c r="D630" i="4"/>
  <c r="F630" i="4" s="1"/>
  <c r="F628" i="4"/>
  <c r="F627" i="4"/>
  <c r="F626" i="4"/>
  <c r="F625" i="4"/>
  <c r="F624" i="4"/>
  <c r="F623" i="4"/>
  <c r="F622" i="4"/>
  <c r="E621" i="4"/>
  <c r="D621" i="4"/>
  <c r="F620" i="4"/>
  <c r="F619" i="4"/>
  <c r="F618" i="4"/>
  <c r="F617" i="4"/>
  <c r="E616" i="4"/>
  <c r="D610" i="1" s="1"/>
  <c r="D616" i="4"/>
  <c r="F616" i="4" s="1"/>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F557" i="4" s="1"/>
  <c r="D557" i="4"/>
  <c r="F556" i="4"/>
  <c r="F555" i="4"/>
  <c r="F554" i="4"/>
  <c r="F553" i="4"/>
  <c r="F552" i="4"/>
  <c r="F551" i="4"/>
  <c r="E550" i="4"/>
  <c r="D550" i="4"/>
  <c r="F550" i="4" s="1"/>
  <c r="F549" i="4"/>
  <c r="F548" i="4"/>
  <c r="F547" i="4"/>
  <c r="F546" i="4"/>
  <c r="F545" i="4"/>
  <c r="E545" i="4"/>
  <c r="D539" i="1" s="1"/>
  <c r="D545" i="4"/>
  <c r="F544" i="4"/>
  <c r="F543" i="4"/>
  <c r="E542" i="4"/>
  <c r="D536" i="1" s="1"/>
  <c r="D542" i="4"/>
  <c r="F542" i="4" s="1"/>
  <c r="F541" i="4"/>
  <c r="F540" i="4"/>
  <c r="F539" i="4"/>
  <c r="F538" i="4"/>
  <c r="F537" i="4"/>
  <c r="E537" i="4"/>
  <c r="D537" i="4"/>
  <c r="D536" i="4"/>
  <c r="F534" i="4"/>
  <c r="F533" i="4"/>
  <c r="E532" i="4"/>
  <c r="D526" i="1" s="1"/>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F492" i="4"/>
  <c r="E492" i="4"/>
  <c r="D486" i="1" s="1"/>
  <c r="D492" i="4"/>
  <c r="F490" i="4"/>
  <c r="F489" i="4"/>
  <c r="F488" i="4"/>
  <c r="E488" i="4"/>
  <c r="D488" i="4"/>
  <c r="F487" i="4"/>
  <c r="F486" i="4"/>
  <c r="E485" i="4"/>
  <c r="D479" i="1" s="1"/>
  <c r="D485" i="4"/>
  <c r="F485" i="4" s="1"/>
  <c r="F484" i="4"/>
  <c r="F483" i="4"/>
  <c r="F482" i="4"/>
  <c r="F481" i="4"/>
  <c r="F480" i="4"/>
  <c r="E480" i="4"/>
  <c r="D480" i="4"/>
  <c r="F478" i="4"/>
  <c r="F477" i="4"/>
  <c r="F476" i="4"/>
  <c r="E476" i="4"/>
  <c r="D470" i="1" s="1"/>
  <c r="D476" i="4"/>
  <c r="F475" i="4"/>
  <c r="F474" i="4"/>
  <c r="E473" i="4"/>
  <c r="D467" i="1" s="1"/>
  <c r="D473" i="4"/>
  <c r="F472" i="4"/>
  <c r="F471" i="4"/>
  <c r="E470" i="4"/>
  <c r="D464" i="1" s="1"/>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1" i="4"/>
  <c r="F450" i="4"/>
  <c r="F449" i="4"/>
  <c r="F448" i="4"/>
  <c r="F447" i="4"/>
  <c r="F446" i="4"/>
  <c r="E445" i="4"/>
  <c r="D439" i="1" s="1"/>
  <c r="D445" i="4"/>
  <c r="F445" i="4" s="1"/>
  <c r="F444" i="4"/>
  <c r="F443" i="4"/>
  <c r="F442" i="4"/>
  <c r="F441" i="4"/>
  <c r="F440" i="4"/>
  <c r="E440" i="4"/>
  <c r="D434" i="1" s="1"/>
  <c r="D440" i="4"/>
  <c r="F439" i="4"/>
  <c r="F438" i="4"/>
  <c r="E437" i="4"/>
  <c r="D437" i="4"/>
  <c r="F437" i="4" s="1"/>
  <c r="F436" i="4"/>
  <c r="F435" i="4"/>
  <c r="F434" i="4"/>
  <c r="F433" i="4"/>
  <c r="F432" i="4"/>
  <c r="E432" i="4"/>
  <c r="D432" i="4"/>
  <c r="E428" i="4"/>
  <c r="D428" i="4"/>
  <c r="F427" i="4"/>
  <c r="E427" i="4"/>
  <c r="D422" i="1" s="1"/>
  <c r="D427" i="4"/>
  <c r="E426" i="4"/>
  <c r="D426" i="4"/>
  <c r="D647" i="4" s="1"/>
  <c r="F647" i="4" s="1"/>
  <c r="F421" i="4"/>
  <c r="F420" i="4"/>
  <c r="F419" i="4"/>
  <c r="F416" i="4"/>
  <c r="F415" i="4"/>
  <c r="F414" i="4"/>
  <c r="F413" i="4"/>
  <c r="E412" i="4"/>
  <c r="F412" i="4" s="1"/>
  <c r="D412" i="4"/>
  <c r="F411" i="4"/>
  <c r="F410" i="4"/>
  <c r="E410" i="4"/>
  <c r="D405" i="1" s="1"/>
  <c r="D410" i="4"/>
  <c r="F409" i="4"/>
  <c r="F408" i="4"/>
  <c r="F407" i="4"/>
  <c r="E407" i="4"/>
  <c r="D402" i="1" s="1"/>
  <c r="D407" i="4"/>
  <c r="D406" i="4" s="1"/>
  <c r="F406" i="4" s="1"/>
  <c r="F405" i="4"/>
  <c r="F404" i="4"/>
  <c r="F403" i="4"/>
  <c r="F402" i="4"/>
  <c r="E401" i="4"/>
  <c r="D396" i="1" s="1"/>
  <c r="D401" i="4"/>
  <c r="F401" i="4" s="1"/>
  <c r="F400" i="4"/>
  <c r="F399" i="4"/>
  <c r="F398" i="4"/>
  <c r="E398" i="4"/>
  <c r="D398" i="4"/>
  <c r="F397" i="4"/>
  <c r="F396" i="4"/>
  <c r="F395" i="4"/>
  <c r="F394" i="4"/>
  <c r="E393" i="4"/>
  <c r="D393" i="4"/>
  <c r="F393" i="4" s="1"/>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1" i="1" s="1"/>
  <c r="D366" i="4"/>
  <c r="F365" i="4"/>
  <c r="F364" i="4"/>
  <c r="F363" i="4"/>
  <c r="E362" i="4"/>
  <c r="D357" i="1" s="1"/>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5" i="4"/>
  <c r="F334" i="4"/>
  <c r="F333" i="4"/>
  <c r="F332" i="4"/>
  <c r="F331" i="4"/>
  <c r="F330" i="4"/>
  <c r="F329" i="4"/>
  <c r="F328" i="4"/>
  <c r="E327" i="4"/>
  <c r="F327" i="4" s="1"/>
  <c r="D327" i="4"/>
  <c r="F326" i="4"/>
  <c r="F325" i="4"/>
  <c r="F324" i="4"/>
  <c r="F323" i="4"/>
  <c r="E322" i="4"/>
  <c r="D322" i="4"/>
  <c r="F322" i="4" s="1"/>
  <c r="F320" i="4"/>
  <c r="F319" i="4"/>
  <c r="F318" i="4"/>
  <c r="F317" i="4"/>
  <c r="F316" i="4"/>
  <c r="F315" i="4"/>
  <c r="F314" i="4"/>
  <c r="E314" i="4"/>
  <c r="D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4" i="4"/>
  <c r="F272" i="4"/>
  <c r="F271" i="4"/>
  <c r="F270" i="4"/>
  <c r="E269" i="4"/>
  <c r="F269" i="4" s="1"/>
  <c r="D269" i="4"/>
  <c r="F268" i="4"/>
  <c r="F267" i="4"/>
  <c r="F266" i="4"/>
  <c r="F265" i="4"/>
  <c r="F264" i="4"/>
  <c r="E263" i="4"/>
  <c r="D259" i="1" s="1"/>
  <c r="D263" i="4"/>
  <c r="F261" i="4"/>
  <c r="F260" i="4"/>
  <c r="F259" i="4"/>
  <c r="F258" i="4"/>
  <c r="E257" i="4"/>
  <c r="D253" i="1" s="1"/>
  <c r="D257" i="4"/>
  <c r="F256" i="4"/>
  <c r="F255" i="4"/>
  <c r="E254" i="4"/>
  <c r="D250" i="1" s="1"/>
  <c r="D254" i="4"/>
  <c r="F253" i="4"/>
  <c r="F252" i="4"/>
  <c r="F251" i="4"/>
  <c r="E250" i="4"/>
  <c r="D250" i="4"/>
  <c r="F249" i="4"/>
  <c r="F248" i="4"/>
  <c r="F247" i="4"/>
  <c r="E246" i="4"/>
  <c r="D242" i="1" s="1"/>
  <c r="D246" i="4"/>
  <c r="F245" i="4"/>
  <c r="F244" i="4"/>
  <c r="F243" i="4"/>
  <c r="E242" i="4"/>
  <c r="D238" i="1" s="1"/>
  <c r="D242" i="4"/>
  <c r="F242" i="4" s="1"/>
  <c r="F241" i="4"/>
  <c r="F240" i="4"/>
  <c r="F239" i="4"/>
  <c r="F238" i="4"/>
  <c r="E237" i="4"/>
  <c r="D237" i="4"/>
  <c r="F236" i="4"/>
  <c r="F235" i="4"/>
  <c r="E234" i="4"/>
  <c r="D234" i="4"/>
  <c r="F233" i="4"/>
  <c r="F232" i="4"/>
  <c r="E231" i="4"/>
  <c r="D231" i="4"/>
  <c r="F229" i="4"/>
  <c r="F228" i="4"/>
  <c r="F227" i="4"/>
  <c r="F226" i="4"/>
  <c r="E225" i="4"/>
  <c r="D225" i="4"/>
  <c r="F224" i="4"/>
  <c r="F223" i="4"/>
  <c r="E222" i="4"/>
  <c r="E221" i="4" s="1"/>
  <c r="D217" i="1" s="1"/>
  <c r="D222" i="4"/>
  <c r="D221" i="4" s="1"/>
  <c r="F220" i="4"/>
  <c r="F219" i="4"/>
  <c r="F218" i="4"/>
  <c r="F217" i="4"/>
  <c r="E216" i="4"/>
  <c r="D212" i="1" s="1"/>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0" i="1" s="1"/>
  <c r="D135" i="4"/>
  <c r="D134" i="4"/>
  <c r="F134" i="4" s="1"/>
  <c r="F133" i="4"/>
  <c r="F132" i="4"/>
  <c r="F131" i="4"/>
  <c r="F130" i="4"/>
  <c r="E129" i="4"/>
  <c r="D125" i="1" s="1"/>
  <c r="D129" i="4"/>
  <c r="F129" i="4" s="1"/>
  <c r="F128" i="4"/>
  <c r="F127" i="4"/>
  <c r="E126" i="4"/>
  <c r="D126" i="4"/>
  <c r="D125" i="4" s="1"/>
  <c r="F124"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F105" i="4"/>
  <c r="F104" i="4"/>
  <c r="F103" i="4"/>
  <c r="F102" i="4"/>
  <c r="F101" i="4"/>
  <c r="F100" i="4"/>
  <c r="F99" i="4"/>
  <c r="E98" i="4"/>
  <c r="D98" i="4"/>
  <c r="F97" i="4"/>
  <c r="F96" i="4"/>
  <c r="F95" i="4"/>
  <c r="F94" i="4"/>
  <c r="F93" i="4"/>
  <c r="F92" i="4"/>
  <c r="E91" i="4"/>
  <c r="D91" i="4"/>
  <c r="F90" i="4"/>
  <c r="F89" i="4"/>
  <c r="F88" i="4"/>
  <c r="F87" i="4"/>
  <c r="F86" i="4"/>
  <c r="F85" i="4"/>
  <c r="F84" i="4"/>
  <c r="E83" i="4"/>
  <c r="D79" i="1" s="1"/>
  <c r="D83" i="4"/>
  <c r="F81" i="4"/>
  <c r="F80" i="4"/>
  <c r="F79" i="4"/>
  <c r="F78" i="4"/>
  <c r="E77" i="4"/>
  <c r="D73" i="1" s="1"/>
  <c r="H73" i="1" s="1"/>
  <c r="D77" i="4"/>
  <c r="F76" i="4"/>
  <c r="F75" i="4"/>
  <c r="E74" i="4"/>
  <c r="D74" i="4"/>
  <c r="F73" i="4"/>
  <c r="F72" i="4"/>
  <c r="E71" i="4"/>
  <c r="D67" i="1" s="1"/>
  <c r="D71" i="4"/>
  <c r="F71" i="4" s="1"/>
  <c r="F70" i="4"/>
  <c r="F69" i="4"/>
  <c r="E68" i="4"/>
  <c r="D64" i="1" s="1"/>
  <c r="D68" i="4"/>
  <c r="F68" i="4" s="1"/>
  <c r="F67" i="4"/>
  <c r="F66" i="4"/>
  <c r="F65" i="4"/>
  <c r="E64" i="4"/>
  <c r="D64" i="4"/>
  <c r="F63" i="4"/>
  <c r="F62" i="4"/>
  <c r="E61" i="4"/>
  <c r="D57" i="1" s="1"/>
  <c r="D61" i="4"/>
  <c r="F61" i="4" s="1"/>
  <c r="F60" i="4"/>
  <c r="F59" i="4"/>
  <c r="E58" i="4"/>
  <c r="D54" i="1" s="1"/>
  <c r="D58" i="4"/>
  <c r="F57" i="4"/>
  <c r="F56" i="4"/>
  <c r="F55" i="4"/>
  <c r="F54" i="4"/>
  <c r="E53" i="4"/>
  <c r="D49" i="1" s="1"/>
  <c r="D53" i="4"/>
  <c r="F52" i="4"/>
  <c r="F51" i="4"/>
  <c r="E50" i="4"/>
  <c r="D50" i="4"/>
  <c r="F50" i="4" s="1"/>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H1682" i="1" s="1"/>
  <c r="C1680" i="1"/>
  <c r="C1679" i="1"/>
  <c r="C1678" i="1"/>
  <c r="H1677" i="1"/>
  <c r="C1677" i="1"/>
  <c r="G1677" i="1" s="1"/>
  <c r="C1676" i="1"/>
  <c r="H1675" i="1"/>
  <c r="C1675" i="1"/>
  <c r="G1675" i="1" s="1"/>
  <c r="C1673" i="1"/>
  <c r="C1672" i="1"/>
  <c r="C1671" i="1"/>
  <c r="C1670" i="1"/>
  <c r="G1670" i="1" s="1"/>
  <c r="C1668" i="1"/>
  <c r="C1667" i="1"/>
  <c r="G1667" i="1" s="1"/>
  <c r="C1666" i="1"/>
  <c r="H1666" i="1" s="1"/>
  <c r="C1665" i="1"/>
  <c r="C1663" i="1"/>
  <c r="C1662" i="1"/>
  <c r="G1662" i="1" s="1"/>
  <c r="H1661" i="1"/>
  <c r="C1661" i="1"/>
  <c r="G1661" i="1" s="1"/>
  <c r="C1660" i="1"/>
  <c r="C1658" i="1"/>
  <c r="H1658" i="1" s="1"/>
  <c r="C1657" i="1"/>
  <c r="C1656" i="1"/>
  <c r="C1655" i="1"/>
  <c r="C1654" i="1"/>
  <c r="G1654" i="1" s="1"/>
  <c r="G1653" i="1"/>
  <c r="C1653" i="1"/>
  <c r="H1653" i="1" s="1"/>
  <c r="C1652" i="1"/>
  <c r="C1651" i="1"/>
  <c r="G1651" i="1" s="1"/>
  <c r="C1650" i="1"/>
  <c r="H1650" i="1" s="1"/>
  <c r="C1648" i="1"/>
  <c r="H1648" i="1" s="1"/>
  <c r="C1647" i="1"/>
  <c r="C1646" i="1"/>
  <c r="H1646" i="1" s="1"/>
  <c r="C1645" i="1"/>
  <c r="H1645" i="1" s="1"/>
  <c r="C1643" i="1"/>
  <c r="H1642" i="1"/>
  <c r="G1642" i="1"/>
  <c r="C1642" i="1"/>
  <c r="C1641" i="1"/>
  <c r="C1640" i="1"/>
  <c r="H1640" i="1" s="1"/>
  <c r="C1639" i="1"/>
  <c r="C1638" i="1"/>
  <c r="H1638" i="1" s="1"/>
  <c r="C1637" i="1"/>
  <c r="H1637" i="1" s="1"/>
  <c r="C1636" i="1"/>
  <c r="C1635" i="1"/>
  <c r="C1633" i="1"/>
  <c r="C1632" i="1"/>
  <c r="H1632" i="1" s="1"/>
  <c r="C1631" i="1"/>
  <c r="H1630" i="1"/>
  <c r="G1630" i="1"/>
  <c r="C1630" i="1"/>
  <c r="C1627" i="1"/>
  <c r="H1626" i="1"/>
  <c r="G1626" i="1"/>
  <c r="C1626" i="1"/>
  <c r="C1625" i="1"/>
  <c r="C1624" i="1"/>
  <c r="H1624" i="1" s="1"/>
  <c r="C1620" i="1"/>
  <c r="H1620" i="1" s="1"/>
  <c r="H1619" i="1"/>
  <c r="C1619" i="1"/>
  <c r="G1619" i="1" s="1"/>
  <c r="C1618" i="1"/>
  <c r="H1618" i="1" s="1"/>
  <c r="H1617" i="1"/>
  <c r="C1617" i="1"/>
  <c r="G1617" i="1" s="1"/>
  <c r="C1616" i="1"/>
  <c r="H1616" i="1" s="1"/>
  <c r="C1615" i="1"/>
  <c r="G1615" i="1" s="1"/>
  <c r="C1614" i="1"/>
  <c r="H1614" i="1" s="1"/>
  <c r="C1613" i="1"/>
  <c r="H1613" i="1" s="1"/>
  <c r="C1612" i="1"/>
  <c r="H1612" i="1" s="1"/>
  <c r="C1611" i="1"/>
  <c r="G1611" i="1" s="1"/>
  <c r="C1610" i="1"/>
  <c r="H1610" i="1" s="1"/>
  <c r="H1609" i="1"/>
  <c r="C1609" i="1"/>
  <c r="G1609" i="1" s="1"/>
  <c r="C1608" i="1"/>
  <c r="H1608" i="1" s="1"/>
  <c r="C1607" i="1"/>
  <c r="G1607" i="1" s="1"/>
  <c r="C1606" i="1"/>
  <c r="H1606" i="1" s="1"/>
  <c r="G1605" i="1"/>
  <c r="C1605" i="1"/>
  <c r="H1605" i="1" s="1"/>
  <c r="C1603" i="1"/>
  <c r="G1603" i="1" s="1"/>
  <c r="C1601" i="1"/>
  <c r="G1601" i="1" s="1"/>
  <c r="C1600" i="1"/>
  <c r="H1600" i="1" s="1"/>
  <c r="C1599" i="1"/>
  <c r="G1599" i="1" s="1"/>
  <c r="C1598" i="1"/>
  <c r="H1598" i="1" s="1"/>
  <c r="C1597" i="1"/>
  <c r="H1597" i="1" s="1"/>
  <c r="C1596" i="1"/>
  <c r="H1596" i="1" s="1"/>
  <c r="G1594" i="1"/>
  <c r="C1594" i="1"/>
  <c r="H1594" i="1" s="1"/>
  <c r="C1593" i="1"/>
  <c r="G1593" i="1" s="1"/>
  <c r="G1592" i="1"/>
  <c r="C1592" i="1"/>
  <c r="H1592" i="1" s="1"/>
  <c r="C1591" i="1"/>
  <c r="G1591" i="1" s="1"/>
  <c r="C1590" i="1"/>
  <c r="H1590" i="1" s="1"/>
  <c r="C1589" i="1"/>
  <c r="H1589" i="1" s="1"/>
  <c r="C1588" i="1"/>
  <c r="H1588" i="1" s="1"/>
  <c r="H1587" i="1"/>
  <c r="C1587" i="1"/>
  <c r="G1587" i="1" s="1"/>
  <c r="C1586" i="1"/>
  <c r="H1586" i="1" s="1"/>
  <c r="C1584" i="1"/>
  <c r="H1584" i="1" s="1"/>
  <c r="G1582" i="1"/>
  <c r="C1582" i="1"/>
  <c r="H1582" i="1" s="1"/>
  <c r="D1581" i="1"/>
  <c r="C1581" i="1"/>
  <c r="D1580" i="1"/>
  <c r="G1580" i="1" s="1"/>
  <c r="C1580" i="1"/>
  <c r="J1580" i="1" s="1"/>
  <c r="D1579" i="1"/>
  <c r="C1579" i="1"/>
  <c r="G1578" i="1"/>
  <c r="D1578" i="1"/>
  <c r="H1578" i="1" s="1"/>
  <c r="C1578" i="1"/>
  <c r="D1577" i="1"/>
  <c r="C1577" i="1"/>
  <c r="G1577" i="1" s="1"/>
  <c r="D1576" i="1"/>
  <c r="C1576" i="1"/>
  <c r="D1575" i="1"/>
  <c r="J1575" i="1" s="1"/>
  <c r="C1575" i="1"/>
  <c r="G1575" i="1" s="1"/>
  <c r="D1574" i="1"/>
  <c r="C1574" i="1"/>
  <c r="G1573" i="1"/>
  <c r="D1573" i="1"/>
  <c r="J1573" i="1" s="1"/>
  <c r="C1573" i="1"/>
  <c r="D1572" i="1"/>
  <c r="H1572" i="1" s="1"/>
  <c r="C1572" i="1"/>
  <c r="G1572" i="1" s="1"/>
  <c r="C1571" i="1"/>
  <c r="D1570" i="1"/>
  <c r="C1570" i="1"/>
  <c r="D1569" i="1"/>
  <c r="J1569" i="1" s="1"/>
  <c r="C1569" i="1"/>
  <c r="D1568" i="1"/>
  <c r="C1568" i="1"/>
  <c r="G1567" i="1"/>
  <c r="D1567" i="1"/>
  <c r="J1567" i="1" s="1"/>
  <c r="C1567" i="1"/>
  <c r="D1566" i="1"/>
  <c r="C1566" i="1"/>
  <c r="D1565" i="1"/>
  <c r="J1565" i="1" s="1"/>
  <c r="C1565" i="1"/>
  <c r="D1564" i="1"/>
  <c r="C1564" i="1"/>
  <c r="C1563" i="1"/>
  <c r="G1562" i="1"/>
  <c r="D1562" i="1"/>
  <c r="J1562" i="1" s="1"/>
  <c r="C1562" i="1"/>
  <c r="D1561" i="1"/>
  <c r="C1561" i="1"/>
  <c r="G1560" i="1"/>
  <c r="D1560" i="1"/>
  <c r="J1560" i="1" s="1"/>
  <c r="C1560" i="1"/>
  <c r="D1559" i="1"/>
  <c r="C1559" i="1"/>
  <c r="D1558" i="1"/>
  <c r="C1558" i="1"/>
  <c r="D1557" i="1"/>
  <c r="C1557" i="1"/>
  <c r="C1556" i="1"/>
  <c r="C1555" i="1"/>
  <c r="D1554" i="1"/>
  <c r="C1554" i="1"/>
  <c r="G1554" i="1" s="1"/>
  <c r="D1553" i="1"/>
  <c r="C1553" i="1"/>
  <c r="D1552" i="1"/>
  <c r="J1552" i="1" s="1"/>
  <c r="C1552" i="1"/>
  <c r="G1552" i="1" s="1"/>
  <c r="D1551" i="1"/>
  <c r="C1551" i="1"/>
  <c r="G1550" i="1"/>
  <c r="D1550" i="1"/>
  <c r="J1550" i="1" s="1"/>
  <c r="C1550" i="1"/>
  <c r="D1549" i="1"/>
  <c r="C1549" i="1"/>
  <c r="G1548" i="1"/>
  <c r="D1548" i="1"/>
  <c r="C1548" i="1"/>
  <c r="H1547" i="1"/>
  <c r="G1547" i="1"/>
  <c r="D1547" i="1"/>
  <c r="C1547" i="1"/>
  <c r="J1547" i="1" s="1"/>
  <c r="J1546" i="1"/>
  <c r="D1546" i="1"/>
  <c r="C1546" i="1"/>
  <c r="D1545" i="1"/>
  <c r="H1545" i="1" s="1"/>
  <c r="C1545" i="1"/>
  <c r="D1544" i="1"/>
  <c r="C1544" i="1"/>
  <c r="H1543" i="1"/>
  <c r="D1543" i="1"/>
  <c r="C1543" i="1"/>
  <c r="D1542" i="1"/>
  <c r="J1542" i="1" s="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H1524" i="1"/>
  <c r="G1524" i="1"/>
  <c r="D1524" i="1"/>
  <c r="C1524" i="1"/>
  <c r="H1523" i="1"/>
  <c r="D1523" i="1"/>
  <c r="G1523" i="1" s="1"/>
  <c r="C1523" i="1"/>
  <c r="H1522" i="1"/>
  <c r="D1522" i="1"/>
  <c r="G1522" i="1" s="1"/>
  <c r="C1522" i="1"/>
  <c r="H1521" i="1"/>
  <c r="G1521" i="1"/>
  <c r="D1521" i="1"/>
  <c r="C1521" i="1"/>
  <c r="H1520" i="1"/>
  <c r="D1520" i="1"/>
  <c r="G1520" i="1" s="1"/>
  <c r="C1520" i="1"/>
  <c r="H1519" i="1"/>
  <c r="D1519" i="1"/>
  <c r="G1519" i="1" s="1"/>
  <c r="C1519" i="1"/>
  <c r="D1517" i="1"/>
  <c r="C1517" i="1"/>
  <c r="D1516" i="1"/>
  <c r="C1516" i="1"/>
  <c r="D1515" i="1"/>
  <c r="C1515" i="1"/>
  <c r="D1514" i="1"/>
  <c r="C1514" i="1"/>
  <c r="D1513" i="1"/>
  <c r="C1513" i="1"/>
  <c r="D1512" i="1"/>
  <c r="C1512" i="1"/>
  <c r="D1511" i="1"/>
  <c r="C1511" i="1"/>
  <c r="D1509" i="1"/>
  <c r="C1509" i="1"/>
  <c r="D1508" i="1"/>
  <c r="C1508" i="1"/>
  <c r="H1507" i="1"/>
  <c r="D1507" i="1"/>
  <c r="C1507" i="1"/>
  <c r="D1506" i="1"/>
  <c r="H1506" i="1" s="1"/>
  <c r="C1506" i="1"/>
  <c r="D1505" i="1"/>
  <c r="C1505" i="1"/>
  <c r="D1504" i="1"/>
  <c r="C1504" i="1"/>
  <c r="C1503" i="1"/>
  <c r="H1502" i="1"/>
  <c r="D1502" i="1"/>
  <c r="C1502" i="1"/>
  <c r="D1501" i="1"/>
  <c r="C1501" i="1"/>
  <c r="D1500" i="1"/>
  <c r="C1500" i="1"/>
  <c r="H1499" i="1"/>
  <c r="D1499" i="1"/>
  <c r="C1499" i="1"/>
  <c r="D1498" i="1"/>
  <c r="H1498" i="1" s="1"/>
  <c r="C1498" i="1"/>
  <c r="D1497" i="1"/>
  <c r="C1497" i="1"/>
  <c r="D1496" i="1"/>
  <c r="C1496" i="1"/>
  <c r="C1495" i="1"/>
  <c r="H1494" i="1"/>
  <c r="D1494" i="1"/>
  <c r="C1494" i="1"/>
  <c r="D1493" i="1"/>
  <c r="C1493" i="1"/>
  <c r="D1492" i="1"/>
  <c r="C1492" i="1"/>
  <c r="H1491" i="1"/>
  <c r="D1491" i="1"/>
  <c r="C1491" i="1"/>
  <c r="D1490" i="1"/>
  <c r="H1490" i="1" s="1"/>
  <c r="C1490" i="1"/>
  <c r="D1489" i="1"/>
  <c r="C1489" i="1"/>
  <c r="D1488" i="1"/>
  <c r="C1488" i="1"/>
  <c r="D1487" i="1"/>
  <c r="H1487" i="1" s="1"/>
  <c r="C1487"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H1438" i="1" s="1"/>
  <c r="C1438" i="1"/>
  <c r="D1437" i="1"/>
  <c r="C1437" i="1"/>
  <c r="G1437" i="1" s="1"/>
  <c r="D1436" i="1"/>
  <c r="C1436" i="1"/>
  <c r="C1435" i="1"/>
  <c r="D1434" i="1"/>
  <c r="H1434" i="1" s="1"/>
  <c r="C1434" i="1"/>
  <c r="D1433" i="1"/>
  <c r="C1433" i="1"/>
  <c r="D1432" i="1"/>
  <c r="C1432" i="1"/>
  <c r="H1430" i="1"/>
  <c r="D1430" i="1"/>
  <c r="C1430" i="1"/>
  <c r="D1429" i="1"/>
  <c r="H1429" i="1" s="1"/>
  <c r="C1429" i="1"/>
  <c r="D1428" i="1"/>
  <c r="C1428" i="1"/>
  <c r="D1427" i="1"/>
  <c r="C1427" i="1"/>
  <c r="H1426" i="1"/>
  <c r="D1426" i="1"/>
  <c r="C1426" i="1"/>
  <c r="G1426" i="1" s="1"/>
  <c r="D1425" i="1"/>
  <c r="H1425" i="1" s="1"/>
  <c r="C1425" i="1"/>
  <c r="C1424" i="1"/>
  <c r="D1423" i="1"/>
  <c r="C1423" i="1"/>
  <c r="H1422" i="1"/>
  <c r="D1422" i="1"/>
  <c r="C1422" i="1"/>
  <c r="G1422" i="1" s="1"/>
  <c r="H1421" i="1"/>
  <c r="D1421" i="1"/>
  <c r="C1421" i="1"/>
  <c r="G1421" i="1" s="1"/>
  <c r="H1420" i="1"/>
  <c r="D1420" i="1"/>
  <c r="C1420" i="1"/>
  <c r="G1420" i="1" s="1"/>
  <c r="D1419" i="1"/>
  <c r="H1419" i="1" s="1"/>
  <c r="C1419" i="1"/>
  <c r="D1418" i="1"/>
  <c r="H1418" i="1" s="1"/>
  <c r="C1418" i="1"/>
  <c r="D1417" i="1"/>
  <c r="H1417" i="1" s="1"/>
  <c r="C1417" i="1"/>
  <c r="H1416" i="1"/>
  <c r="D1416" i="1"/>
  <c r="C1416" i="1"/>
  <c r="D1415" i="1"/>
  <c r="H1415" i="1" s="1"/>
  <c r="C1415" i="1"/>
  <c r="D1414" i="1"/>
  <c r="H1414" i="1" s="1"/>
  <c r="C1414" i="1"/>
  <c r="G1414" i="1" s="1"/>
  <c r="H1413" i="1"/>
  <c r="D1413" i="1"/>
  <c r="C1413" i="1"/>
  <c r="G1413" i="1" s="1"/>
  <c r="H1412" i="1"/>
  <c r="D1412" i="1"/>
  <c r="C1412" i="1"/>
  <c r="G1412" i="1" s="1"/>
  <c r="D1411" i="1"/>
  <c r="H1411" i="1" s="1"/>
  <c r="C1411" i="1"/>
  <c r="D1410" i="1"/>
  <c r="H1410" i="1" s="1"/>
  <c r="C1410" i="1"/>
  <c r="C1409" i="1"/>
  <c r="H1408" i="1"/>
  <c r="D1408" i="1"/>
  <c r="C1408" i="1"/>
  <c r="G1408" i="1" s="1"/>
  <c r="D1407" i="1"/>
  <c r="H1407" i="1" s="1"/>
  <c r="C1407" i="1"/>
  <c r="D1406" i="1"/>
  <c r="H1406" i="1" s="1"/>
  <c r="C1406" i="1"/>
  <c r="G1406" i="1" s="1"/>
  <c r="D1405" i="1"/>
  <c r="H1405" i="1" s="1"/>
  <c r="C1405" i="1"/>
  <c r="H1404" i="1"/>
  <c r="D1404" i="1"/>
  <c r="C1404" i="1"/>
  <c r="D1403" i="1"/>
  <c r="H1403" i="1" s="1"/>
  <c r="C1403" i="1"/>
  <c r="C1402" i="1"/>
  <c r="D1400" i="1"/>
  <c r="C1400" i="1"/>
  <c r="D1399" i="1"/>
  <c r="C1399" i="1"/>
  <c r="H1398" i="1"/>
  <c r="D1398" i="1"/>
  <c r="C1398" i="1"/>
  <c r="G1398" i="1" s="1"/>
  <c r="D1397" i="1"/>
  <c r="C1397" i="1"/>
  <c r="D1396" i="1"/>
  <c r="C1396" i="1"/>
  <c r="D1395" i="1"/>
  <c r="C1395" i="1"/>
  <c r="D1394" i="1"/>
  <c r="C1394" i="1"/>
  <c r="D1393" i="1"/>
  <c r="C1393" i="1"/>
  <c r="D1392" i="1"/>
  <c r="C1392" i="1"/>
  <c r="H1392" i="1" s="1"/>
  <c r="D1391" i="1"/>
  <c r="C1391" i="1"/>
  <c r="D1390" i="1"/>
  <c r="C1390" i="1"/>
  <c r="D1389" i="1"/>
  <c r="C1389" i="1"/>
  <c r="D1388" i="1"/>
  <c r="C1388" i="1"/>
  <c r="D1387" i="1"/>
  <c r="C1387" i="1"/>
  <c r="D1386" i="1"/>
  <c r="C1386" i="1"/>
  <c r="D1385" i="1"/>
  <c r="C1385" i="1"/>
  <c r="D1384" i="1"/>
  <c r="C1384" i="1"/>
  <c r="D1383" i="1"/>
  <c r="G1383" i="1" s="1"/>
  <c r="C1383" i="1"/>
  <c r="D1382" i="1"/>
  <c r="C1382" i="1"/>
  <c r="G1382" i="1" s="1"/>
  <c r="D1381" i="1"/>
  <c r="C1381" i="1"/>
  <c r="H1381" i="1" s="1"/>
  <c r="D1380" i="1"/>
  <c r="C1380" i="1"/>
  <c r="G1380" i="1" s="1"/>
  <c r="D1379" i="1"/>
  <c r="C1379" i="1"/>
  <c r="G1379" i="1" s="1"/>
  <c r="D1378" i="1"/>
  <c r="G1378" i="1" s="1"/>
  <c r="C1378" i="1"/>
  <c r="D1377" i="1"/>
  <c r="G1377" i="1" s="1"/>
  <c r="C1377" i="1"/>
  <c r="D1376" i="1"/>
  <c r="H1376" i="1" s="1"/>
  <c r="C1376" i="1"/>
  <c r="D1375" i="1"/>
  <c r="G1375" i="1" s="1"/>
  <c r="C1375" i="1"/>
  <c r="H1374" i="1"/>
  <c r="D1374" i="1"/>
  <c r="C1374" i="1"/>
  <c r="G1374" i="1" s="1"/>
  <c r="D1373" i="1"/>
  <c r="C1373" i="1"/>
  <c r="D1372" i="1"/>
  <c r="C1372" i="1"/>
  <c r="D1371" i="1"/>
  <c r="C1371" i="1"/>
  <c r="D1370" i="1"/>
  <c r="C1370" i="1"/>
  <c r="D1369" i="1"/>
  <c r="C1369" i="1"/>
  <c r="D1368" i="1"/>
  <c r="C1368" i="1"/>
  <c r="D1367" i="1"/>
  <c r="G1367" i="1" s="1"/>
  <c r="C1367" i="1"/>
  <c r="D1366" i="1"/>
  <c r="G1366" i="1" s="1"/>
  <c r="C1366" i="1"/>
  <c r="H1365" i="1"/>
  <c r="D1365" i="1"/>
  <c r="C1365" i="1"/>
  <c r="G1365" i="1" s="1"/>
  <c r="D1364" i="1"/>
  <c r="G1364" i="1" s="1"/>
  <c r="C1364" i="1"/>
  <c r="D1363" i="1"/>
  <c r="G1363" i="1" s="1"/>
  <c r="C1363" i="1"/>
  <c r="D1362" i="1"/>
  <c r="G1362" i="1" s="1"/>
  <c r="C1362" i="1"/>
  <c r="D1361" i="1"/>
  <c r="H1361" i="1" s="1"/>
  <c r="C1361" i="1"/>
  <c r="D1360" i="1"/>
  <c r="G1360" i="1" s="1"/>
  <c r="C1360" i="1"/>
  <c r="D1359" i="1"/>
  <c r="G1359" i="1" s="1"/>
  <c r="C1359" i="1"/>
  <c r="D1358" i="1"/>
  <c r="G1358" i="1" s="1"/>
  <c r="C1358" i="1"/>
  <c r="H1357" i="1"/>
  <c r="D1357" i="1"/>
  <c r="C1357" i="1"/>
  <c r="D1356" i="1"/>
  <c r="C1356" i="1"/>
  <c r="D1355" i="1"/>
  <c r="C1355" i="1"/>
  <c r="D1354" i="1"/>
  <c r="C1354" i="1"/>
  <c r="D1353" i="1"/>
  <c r="C1353" i="1"/>
  <c r="H1353" i="1" s="1"/>
  <c r="D1352" i="1"/>
  <c r="C1352" i="1"/>
  <c r="D1351" i="1"/>
  <c r="H1351" i="1" s="1"/>
  <c r="C1351" i="1"/>
  <c r="D1350" i="1"/>
  <c r="G1350" i="1" s="1"/>
  <c r="C1350" i="1"/>
  <c r="H1349" i="1"/>
  <c r="D1349" i="1"/>
  <c r="C1349" i="1"/>
  <c r="G1349" i="1" s="1"/>
  <c r="D1348" i="1"/>
  <c r="G1348" i="1" s="1"/>
  <c r="C1348" i="1"/>
  <c r="D1347" i="1"/>
  <c r="C1347" i="1"/>
  <c r="H1347" i="1" s="1"/>
  <c r="D1346" i="1"/>
  <c r="C1346" i="1"/>
  <c r="D1345" i="1"/>
  <c r="C1345" i="1"/>
  <c r="D1344" i="1"/>
  <c r="C1344" i="1"/>
  <c r="D1343" i="1"/>
  <c r="C1343" i="1"/>
  <c r="D1342" i="1"/>
  <c r="C1342" i="1"/>
  <c r="D1341" i="1"/>
  <c r="C1341" i="1"/>
  <c r="D1340" i="1"/>
  <c r="C1340" i="1"/>
  <c r="D1339" i="1"/>
  <c r="C1339" i="1"/>
  <c r="D1338" i="1"/>
  <c r="C1338" i="1"/>
  <c r="G1337" i="1"/>
  <c r="D1337" i="1"/>
  <c r="C1337" i="1"/>
  <c r="H1337" i="1" s="1"/>
  <c r="D1336" i="1"/>
  <c r="C1336" i="1"/>
  <c r="D1335" i="1"/>
  <c r="C1335" i="1"/>
  <c r="H1335" i="1" s="1"/>
  <c r="D1334" i="1"/>
  <c r="C1334" i="1"/>
  <c r="D1333" i="1"/>
  <c r="C1333" i="1"/>
  <c r="D1332" i="1"/>
  <c r="C1332" i="1"/>
  <c r="D1331" i="1"/>
  <c r="G1331" i="1" s="1"/>
  <c r="C1331" i="1"/>
  <c r="D1330" i="1"/>
  <c r="G1330" i="1" s="1"/>
  <c r="C1330" i="1"/>
  <c r="H1329" i="1"/>
  <c r="D1329" i="1"/>
  <c r="C1329" i="1"/>
  <c r="D1328" i="1"/>
  <c r="C1328" i="1"/>
  <c r="D1327" i="1"/>
  <c r="C1327" i="1"/>
  <c r="D1326" i="1"/>
  <c r="C1326" i="1"/>
  <c r="D1325" i="1"/>
  <c r="C1325" i="1"/>
  <c r="G1325" i="1" s="1"/>
  <c r="D1324" i="1"/>
  <c r="C1324" i="1"/>
  <c r="D1323" i="1"/>
  <c r="G1323" i="1" s="1"/>
  <c r="C1323" i="1"/>
  <c r="H1323" i="1" s="1"/>
  <c r="D1322" i="1"/>
  <c r="G1322" i="1" s="1"/>
  <c r="C1322" i="1"/>
  <c r="D1321" i="1"/>
  <c r="C1321" i="1"/>
  <c r="D1320" i="1"/>
  <c r="C1320" i="1"/>
  <c r="D1319" i="1"/>
  <c r="C1319" i="1"/>
  <c r="G1318" i="1"/>
  <c r="D1318" i="1"/>
  <c r="C1318" i="1"/>
  <c r="D1317" i="1"/>
  <c r="C1317" i="1"/>
  <c r="D1316" i="1"/>
  <c r="C1316" i="1"/>
  <c r="D1315" i="1"/>
  <c r="C1315" i="1"/>
  <c r="D1314" i="1"/>
  <c r="C1314" i="1"/>
  <c r="D1313" i="1"/>
  <c r="C1313" i="1"/>
  <c r="D1312" i="1"/>
  <c r="C1312" i="1"/>
  <c r="D1311" i="1"/>
  <c r="G1311" i="1" s="1"/>
  <c r="C1311" i="1"/>
  <c r="D1310" i="1"/>
  <c r="C1310" i="1"/>
  <c r="G1309" i="1"/>
  <c r="D1309" i="1"/>
  <c r="C1309" i="1"/>
  <c r="D1308" i="1"/>
  <c r="C1308" i="1"/>
  <c r="D1307" i="1"/>
  <c r="C1307" i="1"/>
  <c r="D1306" i="1"/>
  <c r="C1306" i="1"/>
  <c r="D1305" i="1"/>
  <c r="C1305" i="1"/>
  <c r="D1304" i="1"/>
  <c r="C1304" i="1"/>
  <c r="D1303" i="1"/>
  <c r="C1303" i="1"/>
  <c r="G1302" i="1"/>
  <c r="D1302" i="1"/>
  <c r="C1302" i="1"/>
  <c r="H1302" i="1" s="1"/>
  <c r="G1301" i="1"/>
  <c r="D1301" i="1"/>
  <c r="C1301" i="1"/>
  <c r="H1301" i="1" s="1"/>
  <c r="D1299" i="1"/>
  <c r="C1299" i="1"/>
  <c r="H1299" i="1" s="1"/>
  <c r="D1298" i="1"/>
  <c r="C1298" i="1"/>
  <c r="H1298" i="1" s="1"/>
  <c r="D1297" i="1"/>
  <c r="C1297" i="1"/>
  <c r="G1296" i="1"/>
  <c r="D1296" i="1"/>
  <c r="C1296" i="1"/>
  <c r="H1296" i="1" s="1"/>
  <c r="C1295" i="1"/>
  <c r="H1294" i="1"/>
  <c r="D1294" i="1"/>
  <c r="C1294" i="1"/>
  <c r="G1294" i="1" s="1"/>
  <c r="H1293" i="1"/>
  <c r="D1293" i="1"/>
  <c r="C1293" i="1"/>
  <c r="D1292" i="1"/>
  <c r="C1292" i="1"/>
  <c r="D1291" i="1"/>
  <c r="C1291" i="1"/>
  <c r="D1290" i="1"/>
  <c r="C1290" i="1"/>
  <c r="D1289" i="1"/>
  <c r="C1289" i="1"/>
  <c r="D1288" i="1"/>
  <c r="C1288" i="1"/>
  <c r="D1287" i="1"/>
  <c r="C1287" i="1"/>
  <c r="G1287" i="1" s="1"/>
  <c r="D1286" i="1"/>
  <c r="C1286" i="1"/>
  <c r="D1285" i="1"/>
  <c r="C1285" i="1"/>
  <c r="D1284" i="1"/>
  <c r="C1284" i="1"/>
  <c r="G1284" i="1" s="1"/>
  <c r="D1283" i="1"/>
  <c r="C1283" i="1"/>
  <c r="G1283" i="1" s="1"/>
  <c r="D1282" i="1"/>
  <c r="G1282" i="1" s="1"/>
  <c r="C1282" i="1"/>
  <c r="D1281" i="1"/>
  <c r="C1281" i="1"/>
  <c r="G1280" i="1"/>
  <c r="D1280" i="1"/>
  <c r="C1280" i="1"/>
  <c r="D1279" i="1"/>
  <c r="C1279" i="1"/>
  <c r="G1279" i="1" s="1"/>
  <c r="D1278" i="1"/>
  <c r="D1277" i="1"/>
  <c r="C1277" i="1"/>
  <c r="G1276" i="1"/>
  <c r="D1276" i="1"/>
  <c r="C1276" i="1"/>
  <c r="H1276" i="1" s="1"/>
  <c r="D1275" i="1"/>
  <c r="C1275" i="1"/>
  <c r="D1274" i="1"/>
  <c r="C1274" i="1"/>
  <c r="D1273" i="1"/>
  <c r="C1273" i="1"/>
  <c r="D1272" i="1"/>
  <c r="C1272" i="1"/>
  <c r="D1271" i="1"/>
  <c r="C1271" i="1"/>
  <c r="D1270" i="1"/>
  <c r="C1270" i="1"/>
  <c r="D1269" i="1"/>
  <c r="C1269" i="1"/>
  <c r="C1268" i="1"/>
  <c r="D1267" i="1"/>
  <c r="G1267" i="1" s="1"/>
  <c r="C1267" i="1"/>
  <c r="D1266" i="1"/>
  <c r="G1266" i="1" s="1"/>
  <c r="C1266" i="1"/>
  <c r="D1265" i="1"/>
  <c r="H1265" i="1" s="1"/>
  <c r="C1265" i="1"/>
  <c r="C1264" i="1"/>
  <c r="D1263" i="1"/>
  <c r="C1263" i="1"/>
  <c r="D1262" i="1"/>
  <c r="C1262" i="1"/>
  <c r="D1261" i="1"/>
  <c r="C1261" i="1"/>
  <c r="D1258" i="1"/>
  <c r="C1258" i="1"/>
  <c r="D1257" i="1"/>
  <c r="C1257" i="1"/>
  <c r="H1257" i="1" s="1"/>
  <c r="D1256" i="1"/>
  <c r="D1254" i="1"/>
  <c r="H1254" i="1" s="1"/>
  <c r="C1254" i="1"/>
  <c r="G1253" i="1"/>
  <c r="D1253" i="1"/>
  <c r="C1253" i="1"/>
  <c r="C1252" i="1"/>
  <c r="D1251" i="1"/>
  <c r="C1251" i="1"/>
  <c r="D1250" i="1"/>
  <c r="H1250" i="1" s="1"/>
  <c r="C1250" i="1"/>
  <c r="D1249" i="1"/>
  <c r="H1249" i="1" s="1"/>
  <c r="C1249" i="1"/>
  <c r="D1248" i="1"/>
  <c r="H1248" i="1" s="1"/>
  <c r="C1248" i="1"/>
  <c r="D1247" i="1"/>
  <c r="G1247" i="1" s="1"/>
  <c r="C1247" i="1"/>
  <c r="D1246" i="1"/>
  <c r="G1246" i="1" s="1"/>
  <c r="C1246" i="1"/>
  <c r="D1245" i="1"/>
  <c r="H1245" i="1" s="1"/>
  <c r="C1245" i="1"/>
  <c r="D1244" i="1"/>
  <c r="H1244" i="1" s="1"/>
  <c r="C1244" i="1"/>
  <c r="D1243" i="1"/>
  <c r="H1243" i="1" s="1"/>
  <c r="C1243" i="1"/>
  <c r="D1242" i="1"/>
  <c r="H1242" i="1" s="1"/>
  <c r="C1242" i="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G1235" i="1" s="1"/>
  <c r="C1235" i="1"/>
  <c r="H1234" i="1"/>
  <c r="D1234" i="1"/>
  <c r="G1234" i="1" s="1"/>
  <c r="C1234" i="1"/>
  <c r="G1233" i="1"/>
  <c r="D1233" i="1"/>
  <c r="C1233" i="1"/>
  <c r="G1232" i="1"/>
  <c r="D1232" i="1"/>
  <c r="C1232" i="1"/>
  <c r="H1232" i="1" s="1"/>
  <c r="G1231" i="1"/>
  <c r="D1231" i="1"/>
  <c r="C1231" i="1"/>
  <c r="H1231" i="1" s="1"/>
  <c r="D1230" i="1"/>
  <c r="G1230" i="1" s="1"/>
  <c r="C1230" i="1"/>
  <c r="H1230" i="1" s="1"/>
  <c r="D1229" i="1"/>
  <c r="H1229" i="1" s="1"/>
  <c r="C1229" i="1"/>
  <c r="G1229" i="1" s="1"/>
  <c r="D1228" i="1"/>
  <c r="H1228" i="1" s="1"/>
  <c r="C1228" i="1"/>
  <c r="G1228" i="1" s="1"/>
  <c r="D1227" i="1"/>
  <c r="H1227" i="1" s="1"/>
  <c r="C1227" i="1"/>
  <c r="G1226" i="1"/>
  <c r="D1226" i="1"/>
  <c r="C1226" i="1"/>
  <c r="G1225" i="1"/>
  <c r="D1225" i="1"/>
  <c r="C1225" i="1"/>
  <c r="H1225" i="1" s="1"/>
  <c r="C1224" i="1"/>
  <c r="H1222" i="1"/>
  <c r="D1222" i="1"/>
  <c r="C1222" i="1"/>
  <c r="D1221" i="1"/>
  <c r="G1221" i="1" s="1"/>
  <c r="C1221" i="1"/>
  <c r="H1221" i="1" s="1"/>
  <c r="D1220" i="1"/>
  <c r="H1220" i="1" s="1"/>
  <c r="C1220" i="1"/>
  <c r="G1220" i="1" s="1"/>
  <c r="D1219" i="1"/>
  <c r="G1219" i="1" s="1"/>
  <c r="C1219" i="1"/>
  <c r="H1218" i="1"/>
  <c r="D1218" i="1"/>
  <c r="C1218" i="1"/>
  <c r="G1218" i="1" s="1"/>
  <c r="H1217" i="1"/>
  <c r="D1217" i="1"/>
  <c r="C1217" i="1"/>
  <c r="G1216" i="1"/>
  <c r="D1216" i="1"/>
  <c r="C1216" i="1"/>
  <c r="H1216" i="1" s="1"/>
  <c r="C1215" i="1"/>
  <c r="H1214" i="1"/>
  <c r="D1214" i="1"/>
  <c r="C1214" i="1"/>
  <c r="D1213" i="1"/>
  <c r="G1213" i="1" s="1"/>
  <c r="C1213" i="1"/>
  <c r="H1213" i="1" s="1"/>
  <c r="D1212" i="1"/>
  <c r="C1212" i="1"/>
  <c r="H1212" i="1" s="1"/>
  <c r="D1211" i="1"/>
  <c r="G1211" i="1" s="1"/>
  <c r="C1211" i="1"/>
  <c r="H1211" i="1" s="1"/>
  <c r="H1210" i="1"/>
  <c r="D1210" i="1"/>
  <c r="C1210" i="1"/>
  <c r="G1209" i="1"/>
  <c r="D1209" i="1"/>
  <c r="C1209" i="1"/>
  <c r="H1209" i="1" s="1"/>
  <c r="C1208" i="1"/>
  <c r="D1206" i="1"/>
  <c r="H1206" i="1" s="1"/>
  <c r="C1206" i="1"/>
  <c r="H1205" i="1"/>
  <c r="D1205" i="1"/>
  <c r="C1205" i="1"/>
  <c r="G1205" i="1" s="1"/>
  <c r="D1204" i="1"/>
  <c r="C1204" i="1"/>
  <c r="H1204" i="1" s="1"/>
  <c r="D1203" i="1"/>
  <c r="C1203" i="1"/>
  <c r="G1203" i="1" s="1"/>
  <c r="D1202" i="1"/>
  <c r="C1202" i="1"/>
  <c r="D1200" i="1"/>
  <c r="C1200" i="1"/>
  <c r="H1200" i="1" s="1"/>
  <c r="D1199" i="1"/>
  <c r="G1199" i="1" s="1"/>
  <c r="C1199" i="1"/>
  <c r="H1198" i="1"/>
  <c r="D1198" i="1"/>
  <c r="C1198" i="1"/>
  <c r="D1197" i="1"/>
  <c r="C1197" i="1"/>
  <c r="H1197" i="1" s="1"/>
  <c r="D1196" i="1"/>
  <c r="C1196" i="1"/>
  <c r="G1196" i="1" s="1"/>
  <c r="D1195" i="1"/>
  <c r="C1195" i="1"/>
  <c r="D1194" i="1"/>
  <c r="C1194" i="1"/>
  <c r="H1194" i="1" s="1"/>
  <c r="D1193" i="1"/>
  <c r="C1193" i="1"/>
  <c r="G1193" i="1" s="1"/>
  <c r="D1192" i="1"/>
  <c r="H1192" i="1" s="1"/>
  <c r="C1192" i="1"/>
  <c r="H1191" i="1"/>
  <c r="D1191" i="1"/>
  <c r="C1191" i="1"/>
  <c r="G1191" i="1" s="1"/>
  <c r="G1189" i="1"/>
  <c r="D1189" i="1"/>
  <c r="C1189" i="1"/>
  <c r="H1189" i="1" s="1"/>
  <c r="G1188" i="1"/>
  <c r="D1188" i="1"/>
  <c r="C1188" i="1"/>
  <c r="H1188" i="1" s="1"/>
  <c r="G1187" i="1"/>
  <c r="D1187" i="1"/>
  <c r="C1187" i="1"/>
  <c r="H1187" i="1" s="1"/>
  <c r="G1186" i="1"/>
  <c r="D1186" i="1"/>
  <c r="C1186" i="1"/>
  <c r="H1186" i="1" s="1"/>
  <c r="D1185" i="1"/>
  <c r="D1184" i="1"/>
  <c r="H1184" i="1" s="1"/>
  <c r="C1184" i="1"/>
  <c r="D1183" i="1"/>
  <c r="H1183" i="1" s="1"/>
  <c r="C1183" i="1"/>
  <c r="D1179" i="1"/>
  <c r="G1179" i="1" s="1"/>
  <c r="C1179" i="1"/>
  <c r="D1178" i="1"/>
  <c r="G1178" i="1" s="1"/>
  <c r="C1178" i="1"/>
  <c r="D1177" i="1"/>
  <c r="G1177" i="1" s="1"/>
  <c r="C1177" i="1"/>
  <c r="C1176" i="1"/>
  <c r="D1175" i="1"/>
  <c r="C1175" i="1"/>
  <c r="D1174" i="1"/>
  <c r="C1174" i="1"/>
  <c r="D1173" i="1"/>
  <c r="C1173" i="1"/>
  <c r="D1172" i="1"/>
  <c r="C1172" i="1"/>
  <c r="D1171" i="1"/>
  <c r="C1171" i="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G1151" i="1"/>
  <c r="D1151" i="1"/>
  <c r="C1151" i="1"/>
  <c r="H1151" i="1" s="1"/>
  <c r="D1150" i="1"/>
  <c r="G1150" i="1" s="1"/>
  <c r="C1150" i="1"/>
  <c r="D1149" i="1"/>
  <c r="C1149" i="1"/>
  <c r="H1149" i="1" s="1"/>
  <c r="D1148" i="1"/>
  <c r="H1148" i="1" s="1"/>
  <c r="D1147" i="1"/>
  <c r="H1147" i="1" s="1"/>
  <c r="C1147" i="1"/>
  <c r="D1146" i="1"/>
  <c r="H1146" i="1" s="1"/>
  <c r="C1146" i="1"/>
  <c r="D1145" i="1"/>
  <c r="G1145" i="1" s="1"/>
  <c r="C1145" i="1"/>
  <c r="D1144" i="1"/>
  <c r="G1144" i="1" s="1"/>
  <c r="C1144" i="1"/>
  <c r="D1143" i="1"/>
  <c r="H1143" i="1" s="1"/>
  <c r="C1143" i="1"/>
  <c r="D1142" i="1"/>
  <c r="H1142" i="1" s="1"/>
  <c r="C1142" i="1"/>
  <c r="D1141" i="1"/>
  <c r="G1141" i="1" s="1"/>
  <c r="C1141" i="1"/>
  <c r="D1139" i="1"/>
  <c r="G1139" i="1" s="1"/>
  <c r="C1139" i="1"/>
  <c r="D1138" i="1"/>
  <c r="G1138" i="1" s="1"/>
  <c r="C1138" i="1"/>
  <c r="D1137" i="1"/>
  <c r="H1137" i="1" s="1"/>
  <c r="C1137" i="1"/>
  <c r="D1136" i="1"/>
  <c r="H1136" i="1" s="1"/>
  <c r="C1136" i="1"/>
  <c r="D1135" i="1"/>
  <c r="H1135" i="1" s="1"/>
  <c r="C1135" i="1"/>
  <c r="D1134" i="1"/>
  <c r="H1134" i="1" s="1"/>
  <c r="C1134" i="1"/>
  <c r="D1133" i="1"/>
  <c r="G1133" i="1" s="1"/>
  <c r="C1133" i="1"/>
  <c r="C1132" i="1"/>
  <c r="D1131" i="1"/>
  <c r="C1131" i="1"/>
  <c r="D1130" i="1"/>
  <c r="C1130" i="1"/>
  <c r="D1129" i="1"/>
  <c r="C1129" i="1"/>
  <c r="D1128" i="1"/>
  <c r="C1128" i="1"/>
  <c r="D1127" i="1"/>
  <c r="C1127" i="1"/>
  <c r="D1126" i="1"/>
  <c r="C1126" i="1"/>
  <c r="D1125" i="1"/>
  <c r="C1125" i="1"/>
  <c r="D1123" i="1"/>
  <c r="C1123" i="1"/>
  <c r="H1123" i="1" s="1"/>
  <c r="D1122" i="1"/>
  <c r="H1122" i="1" s="1"/>
  <c r="C1122" i="1"/>
  <c r="G1122" i="1" s="1"/>
  <c r="H1121" i="1"/>
  <c r="D1121" i="1"/>
  <c r="C1121" i="1"/>
  <c r="G1121" i="1" s="1"/>
  <c r="D1120" i="1"/>
  <c r="H1120" i="1" s="1"/>
  <c r="C1120" i="1"/>
  <c r="D1119" i="1"/>
  <c r="H1119" i="1" s="1"/>
  <c r="C1119" i="1"/>
  <c r="D1118" i="1"/>
  <c r="C1118" i="1"/>
  <c r="G1118" i="1" s="1"/>
  <c r="D1117" i="1"/>
  <c r="H1117" i="1" s="1"/>
  <c r="C1117" i="1"/>
  <c r="G1117" i="1" s="1"/>
  <c r="G1116" i="1"/>
  <c r="D1116" i="1"/>
  <c r="C1116" i="1"/>
  <c r="G1115" i="1"/>
  <c r="D1115" i="1"/>
  <c r="C1115" i="1"/>
  <c r="H1115" i="1" s="1"/>
  <c r="D1114" i="1"/>
  <c r="H1114" i="1" s="1"/>
  <c r="C1114" i="1"/>
  <c r="D1113" i="1"/>
  <c r="H1113" i="1" s="1"/>
  <c r="C1113" i="1"/>
  <c r="C1112" i="1"/>
  <c r="D1111" i="1"/>
  <c r="H1111" i="1" s="1"/>
  <c r="C1111" i="1"/>
  <c r="D1110" i="1"/>
  <c r="H1110" i="1" s="1"/>
  <c r="C1110" i="1"/>
  <c r="D1109" i="1"/>
  <c r="C1109" i="1"/>
  <c r="G1109" i="1" s="1"/>
  <c r="D1108" i="1"/>
  <c r="C1108" i="1"/>
  <c r="H1108" i="1" s="1"/>
  <c r="D1107" i="1"/>
  <c r="H1107" i="1" s="1"/>
  <c r="C1107" i="1"/>
  <c r="G1107" i="1" s="1"/>
  <c r="H1106" i="1"/>
  <c r="D1106" i="1"/>
  <c r="C1106" i="1"/>
  <c r="G1106" i="1" s="1"/>
  <c r="H1105" i="1"/>
  <c r="D1105" i="1"/>
  <c r="C1105" i="1"/>
  <c r="G1105" i="1" s="1"/>
  <c r="H1104" i="1"/>
  <c r="D1104" i="1"/>
  <c r="C1104" i="1"/>
  <c r="G1104" i="1" s="1"/>
  <c r="G1103" i="1"/>
  <c r="D1103" i="1"/>
  <c r="C1103" i="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C1096" i="1"/>
  <c r="D1095" i="1"/>
  <c r="C1095" i="1"/>
  <c r="C1094" i="1"/>
  <c r="C1093" i="1"/>
  <c r="H1092" i="1"/>
  <c r="D1092" i="1"/>
  <c r="C1092" i="1"/>
  <c r="G1092" i="1" s="1"/>
  <c r="H1091" i="1"/>
  <c r="D1091" i="1"/>
  <c r="C1091" i="1"/>
  <c r="G1091" i="1" s="1"/>
  <c r="H1090" i="1"/>
  <c r="D1090" i="1"/>
  <c r="C1090" i="1"/>
  <c r="G1089" i="1"/>
  <c r="D1089" i="1"/>
  <c r="C1089" i="1"/>
  <c r="H1089" i="1" s="1"/>
  <c r="G1088" i="1"/>
  <c r="D1088" i="1"/>
  <c r="C1088" i="1"/>
  <c r="H1088" i="1" s="1"/>
  <c r="C1087" i="1"/>
  <c r="H1086" i="1"/>
  <c r="D1086" i="1"/>
  <c r="C1086" i="1"/>
  <c r="G1086" i="1" s="1"/>
  <c r="H1085" i="1"/>
  <c r="D1085" i="1"/>
  <c r="C1085" i="1"/>
  <c r="D1084" i="1"/>
  <c r="C1084" i="1"/>
  <c r="H1084" i="1" s="1"/>
  <c r="D1083" i="1"/>
  <c r="C1083" i="1"/>
  <c r="H1083" i="1" s="1"/>
  <c r="D1082" i="1"/>
  <c r="C1082" i="1"/>
  <c r="H1082" i="1" s="1"/>
  <c r="D1080" i="1"/>
  <c r="C1080" i="1"/>
  <c r="D1079" i="1"/>
  <c r="C1079" i="1"/>
  <c r="D1078" i="1"/>
  <c r="C1078" i="1"/>
  <c r="D1077" i="1"/>
  <c r="C1077" i="1"/>
  <c r="D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C1046" i="1"/>
  <c r="D1045" i="1"/>
  <c r="C1045" i="1"/>
  <c r="H1045" i="1" s="1"/>
  <c r="D1044" i="1"/>
  <c r="C1044" i="1"/>
  <c r="D1043" i="1"/>
  <c r="C1043" i="1"/>
  <c r="D1042" i="1"/>
  <c r="C1042" i="1"/>
  <c r="G1041" i="1"/>
  <c r="D1041" i="1"/>
  <c r="C1041" i="1"/>
  <c r="H1041" i="1" s="1"/>
  <c r="C1040" i="1"/>
  <c r="H1039" i="1"/>
  <c r="D1039" i="1"/>
  <c r="G1039" i="1" s="1"/>
  <c r="C1039" i="1"/>
  <c r="H1038" i="1"/>
  <c r="D1038" i="1"/>
  <c r="G1038" i="1" s="1"/>
  <c r="C1038" i="1"/>
  <c r="G1037" i="1"/>
  <c r="D1037" i="1"/>
  <c r="C1037" i="1"/>
  <c r="G1036" i="1"/>
  <c r="D1036" i="1"/>
  <c r="C1036" i="1"/>
  <c r="H1036" i="1" s="1"/>
  <c r="G1035" i="1"/>
  <c r="D1035" i="1"/>
  <c r="C1035" i="1"/>
  <c r="H1035"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C1028" i="1"/>
  <c r="D1027" i="1"/>
  <c r="G1027" i="1" s="1"/>
  <c r="C1027" i="1"/>
  <c r="D1026" i="1"/>
  <c r="H1026" i="1" s="1"/>
  <c r="C1026" i="1"/>
  <c r="D1025" i="1"/>
  <c r="H1025" i="1" s="1"/>
  <c r="C1025" i="1"/>
  <c r="C1024" i="1"/>
  <c r="D1023" i="1"/>
  <c r="G1023" i="1" s="1"/>
  <c r="C1023" i="1"/>
  <c r="D1022" i="1"/>
  <c r="H1022" i="1" s="1"/>
  <c r="C1022" i="1"/>
  <c r="D1021" i="1"/>
  <c r="H1021" i="1" s="1"/>
  <c r="C1021" i="1"/>
  <c r="D1020" i="1"/>
  <c r="H1020" i="1" s="1"/>
  <c r="C1020" i="1"/>
  <c r="D1019" i="1"/>
  <c r="H1019" i="1" s="1"/>
  <c r="C1019" i="1"/>
  <c r="C1018" i="1"/>
  <c r="D1016" i="1"/>
  <c r="C1016" i="1"/>
  <c r="D1015" i="1"/>
  <c r="C1015" i="1"/>
  <c r="D1014" i="1"/>
  <c r="C1014" i="1"/>
  <c r="D1013" i="1"/>
  <c r="C1013" i="1"/>
  <c r="D1010" i="1"/>
  <c r="C1010" i="1"/>
  <c r="D1009" i="1"/>
  <c r="G1009" i="1" s="1"/>
  <c r="C1009" i="1"/>
  <c r="H1008" i="1"/>
  <c r="D1008" i="1"/>
  <c r="G1008" i="1" s="1"/>
  <c r="C1008" i="1"/>
  <c r="H1007" i="1"/>
  <c r="D1007" i="1"/>
  <c r="C1007" i="1"/>
  <c r="D1006" i="1"/>
  <c r="G1006" i="1" s="1"/>
  <c r="C1006" i="1"/>
  <c r="D1005" i="1"/>
  <c r="H1005" i="1" s="1"/>
  <c r="C1005" i="1"/>
  <c r="D1004" i="1"/>
  <c r="C1004" i="1"/>
  <c r="H1004" i="1" s="1"/>
  <c r="D1003" i="1"/>
  <c r="C1003" i="1"/>
  <c r="D1002" i="1"/>
  <c r="G1002" i="1" s="1"/>
  <c r="C1002" i="1"/>
  <c r="D1001" i="1"/>
  <c r="G1001" i="1" s="1"/>
  <c r="C1001" i="1"/>
  <c r="D1000" i="1"/>
  <c r="C1000" i="1"/>
  <c r="H1000" i="1" s="1"/>
  <c r="D999" i="1"/>
  <c r="G999" i="1" s="1"/>
  <c r="C999" i="1"/>
  <c r="H998" i="1"/>
  <c r="D998" i="1"/>
  <c r="G998" i="1" s="1"/>
  <c r="C998" i="1"/>
  <c r="H997" i="1"/>
  <c r="D997" i="1"/>
  <c r="G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G988" i="1" s="1"/>
  <c r="C988" i="1"/>
  <c r="D987" i="1"/>
  <c r="H987" i="1" s="1"/>
  <c r="C987" i="1"/>
  <c r="D986" i="1"/>
  <c r="H986" i="1" s="1"/>
  <c r="C986" i="1"/>
  <c r="H985" i="1"/>
  <c r="D985" i="1"/>
  <c r="C985" i="1"/>
  <c r="G985" i="1" s="1"/>
  <c r="D984" i="1"/>
  <c r="H984" i="1" s="1"/>
  <c r="C984" i="1"/>
  <c r="D983" i="1"/>
  <c r="C983" i="1"/>
  <c r="G983" i="1" s="1"/>
  <c r="G982" i="1"/>
  <c r="D982" i="1"/>
  <c r="C982" i="1"/>
  <c r="H982" i="1" s="1"/>
  <c r="D981" i="1"/>
  <c r="C981" i="1"/>
  <c r="H980" i="1"/>
  <c r="D980" i="1"/>
  <c r="G980" i="1" s="1"/>
  <c r="C980" i="1"/>
  <c r="D979" i="1"/>
  <c r="G979" i="1" s="1"/>
  <c r="C979" i="1"/>
  <c r="H978" i="1"/>
  <c r="D978" i="1"/>
  <c r="G978" i="1" s="1"/>
  <c r="C978" i="1"/>
  <c r="D977" i="1"/>
  <c r="G977" i="1" s="1"/>
  <c r="C977" i="1"/>
  <c r="D976" i="1"/>
  <c r="C976" i="1"/>
  <c r="H976" i="1" s="1"/>
  <c r="D975" i="1"/>
  <c r="G975" i="1" s="1"/>
  <c r="C975" i="1"/>
  <c r="H975" i="1" s="1"/>
  <c r="D974" i="1"/>
  <c r="H974" i="1" s="1"/>
  <c r="C974" i="1"/>
  <c r="D973" i="1"/>
  <c r="C973" i="1"/>
  <c r="H973" i="1" s="1"/>
  <c r="G972" i="1"/>
  <c r="D972" i="1"/>
  <c r="C972" i="1"/>
  <c r="H972" i="1" s="1"/>
  <c r="G971" i="1"/>
  <c r="D971" i="1"/>
  <c r="C971" i="1"/>
  <c r="H971" i="1" s="1"/>
  <c r="D970" i="1"/>
  <c r="C970" i="1"/>
  <c r="H970" i="1" s="1"/>
  <c r="D969" i="1"/>
  <c r="C969" i="1"/>
  <c r="H969" i="1" s="1"/>
  <c r="G968" i="1"/>
  <c r="D968" i="1"/>
  <c r="C968" i="1"/>
  <c r="H968" i="1" s="1"/>
  <c r="D967" i="1"/>
  <c r="C967" i="1"/>
  <c r="D966" i="1"/>
  <c r="C966" i="1"/>
  <c r="H966" i="1" s="1"/>
  <c r="D965" i="1"/>
  <c r="G965" i="1" s="1"/>
  <c r="C965" i="1"/>
  <c r="H965" i="1" s="1"/>
  <c r="D964" i="1"/>
  <c r="C964" i="1"/>
  <c r="H964" i="1" s="1"/>
  <c r="D963" i="1"/>
  <c r="C963" i="1"/>
  <c r="D962" i="1"/>
  <c r="C962" i="1"/>
  <c r="D961" i="1"/>
  <c r="C961" i="1"/>
  <c r="D960" i="1"/>
  <c r="C960" i="1"/>
  <c r="D959" i="1"/>
  <c r="C959" i="1"/>
  <c r="D958" i="1"/>
  <c r="C958" i="1"/>
  <c r="D957" i="1"/>
  <c r="C957" i="1"/>
  <c r="G956" i="1"/>
  <c r="D956" i="1"/>
  <c r="C956" i="1"/>
  <c r="H956" i="1" s="1"/>
  <c r="D955" i="1"/>
  <c r="H955" i="1" s="1"/>
  <c r="C955" i="1"/>
  <c r="G955" i="1" s="1"/>
  <c r="D954" i="1"/>
  <c r="G954" i="1" s="1"/>
  <c r="C954" i="1"/>
  <c r="H953" i="1"/>
  <c r="D953" i="1"/>
  <c r="G953" i="1" s="1"/>
  <c r="C953" i="1"/>
  <c r="D952" i="1"/>
  <c r="G952" i="1" s="1"/>
  <c r="C952" i="1"/>
  <c r="H951" i="1"/>
  <c r="D951" i="1"/>
  <c r="G951" i="1" s="1"/>
  <c r="C951" i="1"/>
  <c r="D950" i="1"/>
  <c r="G950" i="1" s="1"/>
  <c r="C950" i="1"/>
  <c r="G949" i="1"/>
  <c r="D949" i="1"/>
  <c r="C949" i="1"/>
  <c r="D948" i="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C941" i="1"/>
  <c r="H941" i="1" s="1"/>
  <c r="D940" i="1"/>
  <c r="C940" i="1"/>
  <c r="H940" i="1" s="1"/>
  <c r="D939" i="1"/>
  <c r="C939" i="1"/>
  <c r="H939" i="1" s="1"/>
  <c r="D938" i="1"/>
  <c r="G938" i="1" s="1"/>
  <c r="C938" i="1"/>
  <c r="D937" i="1"/>
  <c r="H937" i="1" s="1"/>
  <c r="C937" i="1"/>
  <c r="D936" i="1"/>
  <c r="H936" i="1" s="1"/>
  <c r="C936" i="1"/>
  <c r="D935" i="1"/>
  <c r="H935" i="1" s="1"/>
  <c r="C935" i="1"/>
  <c r="D934" i="1"/>
  <c r="H934" i="1" s="1"/>
  <c r="C934" i="1"/>
  <c r="D933" i="1"/>
  <c r="G933" i="1" s="1"/>
  <c r="C933" i="1"/>
  <c r="D932" i="1"/>
  <c r="H932" i="1" s="1"/>
  <c r="C932" i="1"/>
  <c r="G932" i="1" s="1"/>
  <c r="D931" i="1"/>
  <c r="H931" i="1" s="1"/>
  <c r="C931" i="1"/>
  <c r="G931" i="1" s="1"/>
  <c r="D930" i="1"/>
  <c r="H930" i="1" s="1"/>
  <c r="C930" i="1"/>
  <c r="G930" i="1" s="1"/>
  <c r="D929" i="1"/>
  <c r="C929" i="1"/>
  <c r="G929" i="1" s="1"/>
  <c r="D928" i="1"/>
  <c r="H928" i="1" s="1"/>
  <c r="C928" i="1"/>
  <c r="H927" i="1"/>
  <c r="D927" i="1"/>
  <c r="G927" i="1" s="1"/>
  <c r="C927" i="1"/>
  <c r="H926" i="1"/>
  <c r="D926" i="1"/>
  <c r="G926" i="1" s="1"/>
  <c r="C926" i="1"/>
  <c r="H925" i="1"/>
  <c r="D925" i="1"/>
  <c r="G925" i="1" s="1"/>
  <c r="C925" i="1"/>
  <c r="H924" i="1"/>
  <c r="D924" i="1"/>
  <c r="G924" i="1" s="1"/>
  <c r="C924" i="1"/>
  <c r="G923" i="1"/>
  <c r="D923" i="1"/>
  <c r="C923" i="1"/>
  <c r="G922" i="1"/>
  <c r="D922" i="1"/>
  <c r="C922" i="1"/>
  <c r="H922" i="1" s="1"/>
  <c r="G921" i="1"/>
  <c r="D921" i="1"/>
  <c r="C921" i="1"/>
  <c r="H921" i="1" s="1"/>
  <c r="G920" i="1"/>
  <c r="D920" i="1"/>
  <c r="C920" i="1"/>
  <c r="H920" i="1" s="1"/>
  <c r="G919" i="1"/>
  <c r="D919" i="1"/>
  <c r="C919" i="1"/>
  <c r="H919" i="1" s="1"/>
  <c r="D918" i="1"/>
  <c r="G918" i="1" s="1"/>
  <c r="C918" i="1"/>
  <c r="H918" i="1" s="1"/>
  <c r="D917" i="1"/>
  <c r="H917" i="1" s="1"/>
  <c r="C917" i="1"/>
  <c r="G916" i="1"/>
  <c r="D916" i="1"/>
  <c r="C916" i="1"/>
  <c r="D915" i="1"/>
  <c r="C915" i="1"/>
  <c r="D914" i="1"/>
  <c r="C914" i="1"/>
  <c r="D913" i="1"/>
  <c r="C913" i="1"/>
  <c r="D912" i="1"/>
  <c r="C912" i="1"/>
  <c r="D911" i="1"/>
  <c r="C911" i="1"/>
  <c r="D910" i="1"/>
  <c r="C910" i="1"/>
  <c r="H910" i="1" s="1"/>
  <c r="D909" i="1"/>
  <c r="C909" i="1"/>
  <c r="D908" i="1"/>
  <c r="C908" i="1"/>
  <c r="D907" i="1"/>
  <c r="H907" i="1" s="1"/>
  <c r="C907" i="1"/>
  <c r="D906" i="1"/>
  <c r="H906" i="1" s="1"/>
  <c r="C906" i="1"/>
  <c r="D905" i="1"/>
  <c r="H905" i="1" s="1"/>
  <c r="C905" i="1"/>
  <c r="G905" i="1" s="1"/>
  <c r="D904" i="1"/>
  <c r="H904" i="1" s="1"/>
  <c r="C904" i="1"/>
  <c r="G903" i="1"/>
  <c r="D903" i="1"/>
  <c r="C903" i="1"/>
  <c r="D902" i="1"/>
  <c r="C902" i="1"/>
  <c r="D901" i="1"/>
  <c r="C901" i="1"/>
  <c r="D900" i="1"/>
  <c r="H900" i="1" s="1"/>
  <c r="C900" i="1"/>
  <c r="G900" i="1" s="1"/>
  <c r="D899" i="1"/>
  <c r="H899" i="1" s="1"/>
  <c r="C899" i="1"/>
  <c r="D898" i="1"/>
  <c r="H898" i="1" s="1"/>
  <c r="C898" i="1"/>
  <c r="D897" i="1"/>
  <c r="H897" i="1" s="1"/>
  <c r="C897" i="1"/>
  <c r="G897" i="1" s="1"/>
  <c r="D896" i="1"/>
  <c r="H896" i="1" s="1"/>
  <c r="C896" i="1"/>
  <c r="H895" i="1"/>
  <c r="D895" i="1"/>
  <c r="G895" i="1" s="1"/>
  <c r="C895" i="1"/>
  <c r="D894" i="1"/>
  <c r="H894" i="1" s="1"/>
  <c r="C894" i="1"/>
  <c r="D893" i="1"/>
  <c r="H893" i="1" s="1"/>
  <c r="C893" i="1"/>
  <c r="D892" i="1"/>
  <c r="H892" i="1" s="1"/>
  <c r="C892" i="1"/>
  <c r="D891" i="1"/>
  <c r="H891" i="1" s="1"/>
  <c r="C891" i="1"/>
  <c r="D890" i="1"/>
  <c r="H890" i="1" s="1"/>
  <c r="C890" i="1"/>
  <c r="D889" i="1"/>
  <c r="C889" i="1"/>
  <c r="G889" i="1" s="1"/>
  <c r="D888" i="1"/>
  <c r="C888" i="1"/>
  <c r="D887" i="1"/>
  <c r="C887" i="1"/>
  <c r="D886" i="1"/>
  <c r="C886" i="1"/>
  <c r="D885" i="1"/>
  <c r="C885" i="1"/>
  <c r="D884" i="1"/>
  <c r="C884" i="1"/>
  <c r="D883" i="1"/>
  <c r="C883" i="1"/>
  <c r="D882" i="1"/>
  <c r="C882" i="1"/>
  <c r="D881" i="1"/>
  <c r="C881" i="1"/>
  <c r="D880" i="1"/>
  <c r="H880" i="1" s="1"/>
  <c r="C880" i="1"/>
  <c r="D879" i="1"/>
  <c r="H879" i="1" s="1"/>
  <c r="C879" i="1"/>
  <c r="D878" i="1"/>
  <c r="H878" i="1" s="1"/>
  <c r="C878" i="1"/>
  <c r="G878" i="1" s="1"/>
  <c r="D877" i="1"/>
  <c r="H877" i="1" s="1"/>
  <c r="C877" i="1"/>
  <c r="D876" i="1"/>
  <c r="H876" i="1" s="1"/>
  <c r="C876" i="1"/>
  <c r="D875" i="1"/>
  <c r="H875" i="1" s="1"/>
  <c r="C875" i="1"/>
  <c r="D874" i="1"/>
  <c r="H874" i="1" s="1"/>
  <c r="C874" i="1"/>
  <c r="D873" i="1"/>
  <c r="H873" i="1" s="1"/>
  <c r="C873" i="1"/>
  <c r="D872" i="1"/>
  <c r="H872" i="1" s="1"/>
  <c r="C872" i="1"/>
  <c r="D871" i="1"/>
  <c r="H871" i="1" s="1"/>
  <c r="C871" i="1"/>
  <c r="D870" i="1"/>
  <c r="G870" i="1" s="1"/>
  <c r="C870" i="1"/>
  <c r="D869" i="1"/>
  <c r="H869" i="1" s="1"/>
  <c r="C869" i="1"/>
  <c r="D868" i="1"/>
  <c r="G868" i="1" s="1"/>
  <c r="C868" i="1"/>
  <c r="D867" i="1"/>
  <c r="H867" i="1" s="1"/>
  <c r="C867" i="1"/>
  <c r="D866" i="1"/>
  <c r="G866" i="1" s="1"/>
  <c r="C866" i="1"/>
  <c r="D865" i="1"/>
  <c r="H865" i="1" s="1"/>
  <c r="C865" i="1"/>
  <c r="D864" i="1"/>
  <c r="G864" i="1" s="1"/>
  <c r="C864" i="1"/>
  <c r="D863" i="1"/>
  <c r="H863" i="1" s="1"/>
  <c r="C863" i="1"/>
  <c r="D862" i="1"/>
  <c r="G862" i="1" s="1"/>
  <c r="C862" i="1"/>
  <c r="D861" i="1"/>
  <c r="H861" i="1" s="1"/>
  <c r="C861" i="1"/>
  <c r="D860" i="1"/>
  <c r="H860" i="1" s="1"/>
  <c r="C860" i="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C853" i="1"/>
  <c r="G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H828" i="1" s="1"/>
  <c r="C828" i="1"/>
  <c r="H827" i="1"/>
  <c r="D827" i="1"/>
  <c r="G827" i="1" s="1"/>
  <c r="C827" i="1"/>
  <c r="G826" i="1"/>
  <c r="D826" i="1"/>
  <c r="C826" i="1"/>
  <c r="G825" i="1"/>
  <c r="D825" i="1"/>
  <c r="C825" i="1"/>
  <c r="H825" i="1" s="1"/>
  <c r="G824" i="1"/>
  <c r="D824" i="1"/>
  <c r="C824" i="1"/>
  <c r="H824" i="1" s="1"/>
  <c r="G823" i="1"/>
  <c r="D823" i="1"/>
  <c r="C823" i="1"/>
  <c r="H823" i="1" s="1"/>
  <c r="D822" i="1"/>
  <c r="H822" i="1" s="1"/>
  <c r="C822" i="1"/>
  <c r="G822" i="1" s="1"/>
  <c r="D821" i="1"/>
  <c r="H821" i="1" s="1"/>
  <c r="C821" i="1"/>
  <c r="G821" i="1" s="1"/>
  <c r="D820" i="1"/>
  <c r="H820" i="1" s="1"/>
  <c r="C820" i="1"/>
  <c r="G820" i="1" s="1"/>
  <c r="D819" i="1"/>
  <c r="C819" i="1"/>
  <c r="H819" i="1" s="1"/>
  <c r="D818" i="1"/>
  <c r="C818" i="1"/>
  <c r="H818" i="1" s="1"/>
  <c r="D817" i="1"/>
  <c r="G817" i="1" s="1"/>
  <c r="C817" i="1"/>
  <c r="H816" i="1"/>
  <c r="D816" i="1"/>
  <c r="C816" i="1"/>
  <c r="G815" i="1"/>
  <c r="D815" i="1"/>
  <c r="C815" i="1"/>
  <c r="H815" i="1" s="1"/>
  <c r="D814" i="1"/>
  <c r="G814" i="1" s="1"/>
  <c r="C814" i="1"/>
  <c r="H814" i="1" s="1"/>
  <c r="D813" i="1"/>
  <c r="H813" i="1" s="1"/>
  <c r="C813" i="1"/>
  <c r="G813" i="1" s="1"/>
  <c r="D812" i="1"/>
  <c r="C812" i="1"/>
  <c r="H812" i="1" s="1"/>
  <c r="D811" i="1"/>
  <c r="G811" i="1" s="1"/>
  <c r="C811" i="1"/>
  <c r="H810" i="1"/>
  <c r="D810" i="1"/>
  <c r="C810" i="1"/>
  <c r="G809" i="1"/>
  <c r="D809" i="1"/>
  <c r="C809" i="1"/>
  <c r="H809" i="1" s="1"/>
  <c r="D808" i="1"/>
  <c r="G808" i="1" s="1"/>
  <c r="C808" i="1"/>
  <c r="H808" i="1" s="1"/>
  <c r="D807" i="1"/>
  <c r="C807" i="1"/>
  <c r="G807" i="1" s="1"/>
  <c r="D806" i="1"/>
  <c r="H806" i="1" s="1"/>
  <c r="C806" i="1"/>
  <c r="H805" i="1"/>
  <c r="D805" i="1"/>
  <c r="C805" i="1"/>
  <c r="D804" i="1"/>
  <c r="C804" i="1"/>
  <c r="H804" i="1" s="1"/>
  <c r="D803" i="1"/>
  <c r="C803" i="1"/>
  <c r="G803" i="1" s="1"/>
  <c r="D802" i="1"/>
  <c r="H802" i="1" s="1"/>
  <c r="C802" i="1"/>
  <c r="H801" i="1"/>
  <c r="D801" i="1"/>
  <c r="C801" i="1"/>
  <c r="G801" i="1" s="1"/>
  <c r="G800" i="1"/>
  <c r="D800" i="1"/>
  <c r="C800" i="1"/>
  <c r="H800" i="1" s="1"/>
  <c r="D799" i="1"/>
  <c r="C799" i="1"/>
  <c r="H799" i="1" s="1"/>
  <c r="D798" i="1"/>
  <c r="C798" i="1"/>
  <c r="H798" i="1" s="1"/>
  <c r="D797" i="1"/>
  <c r="C797" i="1"/>
  <c r="H797" i="1" s="1"/>
  <c r="D796" i="1"/>
  <c r="C796" i="1"/>
  <c r="H796" i="1" s="1"/>
  <c r="D795" i="1"/>
  <c r="G795" i="1" s="1"/>
  <c r="C795" i="1"/>
  <c r="H794" i="1"/>
  <c r="D794" i="1"/>
  <c r="C794" i="1"/>
  <c r="D793" i="1"/>
  <c r="G793" i="1" s="1"/>
  <c r="C793" i="1"/>
  <c r="H793" i="1" s="1"/>
  <c r="D792" i="1"/>
  <c r="C792" i="1"/>
  <c r="H792" i="1" s="1"/>
  <c r="D791" i="1"/>
  <c r="G791" i="1" s="1"/>
  <c r="C791" i="1"/>
  <c r="H790" i="1"/>
  <c r="D790" i="1"/>
  <c r="C790" i="1"/>
  <c r="D789" i="1"/>
  <c r="G789" i="1" s="1"/>
  <c r="C789" i="1"/>
  <c r="H789" i="1" s="1"/>
  <c r="D788" i="1"/>
  <c r="C788" i="1"/>
  <c r="H788" i="1" s="1"/>
  <c r="D787" i="1"/>
  <c r="G787" i="1" s="1"/>
  <c r="C787" i="1"/>
  <c r="H786" i="1"/>
  <c r="D786" i="1"/>
  <c r="C786" i="1"/>
  <c r="G785" i="1"/>
  <c r="D785" i="1"/>
  <c r="C785" i="1"/>
  <c r="H785" i="1" s="1"/>
  <c r="D784" i="1"/>
  <c r="G784" i="1" s="1"/>
  <c r="C784" i="1"/>
  <c r="H784" i="1" s="1"/>
  <c r="D783" i="1"/>
  <c r="C783" i="1"/>
  <c r="H783" i="1" s="1"/>
  <c r="D782" i="1"/>
  <c r="G782" i="1" s="1"/>
  <c r="C782" i="1"/>
  <c r="H781" i="1"/>
  <c r="D781" i="1"/>
  <c r="C781" i="1"/>
  <c r="D780" i="1"/>
  <c r="G780" i="1" s="1"/>
  <c r="C780" i="1"/>
  <c r="H780" i="1" s="1"/>
  <c r="D779" i="1"/>
  <c r="H779" i="1" s="1"/>
  <c r="C779" i="1"/>
  <c r="D778" i="1"/>
  <c r="H778" i="1" s="1"/>
  <c r="C778" i="1"/>
  <c r="D777" i="1"/>
  <c r="H777" i="1" s="1"/>
  <c r="C777" i="1"/>
  <c r="D776" i="1"/>
  <c r="H776" i="1" s="1"/>
  <c r="C776" i="1"/>
  <c r="D775" i="1"/>
  <c r="H775" i="1" s="1"/>
  <c r="C775" i="1"/>
  <c r="D774" i="1"/>
  <c r="H774" i="1" s="1"/>
  <c r="C774" i="1"/>
  <c r="D773" i="1"/>
  <c r="H773" i="1" s="1"/>
  <c r="C773" i="1"/>
  <c r="D772" i="1"/>
  <c r="G772" i="1" s="1"/>
  <c r="C772" i="1"/>
  <c r="D771" i="1"/>
  <c r="G771" i="1" s="1"/>
  <c r="C771" i="1"/>
  <c r="D770" i="1"/>
  <c r="G770" i="1" s="1"/>
  <c r="C770" i="1"/>
  <c r="D769" i="1"/>
  <c r="H769" i="1" s="1"/>
  <c r="C769" i="1"/>
  <c r="D768" i="1"/>
  <c r="H768" i="1" s="1"/>
  <c r="C768" i="1"/>
  <c r="D767" i="1"/>
  <c r="H767" i="1" s="1"/>
  <c r="C767" i="1"/>
  <c r="D766" i="1"/>
  <c r="G766" i="1" s="1"/>
  <c r="C766" i="1"/>
  <c r="D765" i="1"/>
  <c r="H765" i="1" s="1"/>
  <c r="C765" i="1"/>
  <c r="D764" i="1"/>
  <c r="G764" i="1" s="1"/>
  <c r="C764" i="1"/>
  <c r="D763" i="1"/>
  <c r="C763" i="1"/>
  <c r="H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G737" i="1"/>
  <c r="D737" i="1"/>
  <c r="C737" i="1"/>
  <c r="H737" i="1" s="1"/>
  <c r="D736" i="1"/>
  <c r="G736" i="1" s="1"/>
  <c r="C736" i="1"/>
  <c r="H736" i="1" s="1"/>
  <c r="D735" i="1"/>
  <c r="C735" i="1"/>
  <c r="H735" i="1" s="1"/>
  <c r="D734" i="1"/>
  <c r="G734" i="1" s="1"/>
  <c r="C734" i="1"/>
  <c r="H733" i="1"/>
  <c r="D733" i="1"/>
  <c r="C733" i="1"/>
  <c r="G732" i="1"/>
  <c r="D732" i="1"/>
  <c r="C732" i="1"/>
  <c r="H732" i="1" s="1"/>
  <c r="D731" i="1"/>
  <c r="G731" i="1" s="1"/>
  <c r="C731" i="1"/>
  <c r="H731" i="1" s="1"/>
  <c r="D730" i="1"/>
  <c r="H730" i="1" s="1"/>
  <c r="C730" i="1"/>
  <c r="D729" i="1"/>
  <c r="H729" i="1" s="1"/>
  <c r="C729" i="1"/>
  <c r="D728" i="1"/>
  <c r="H728" i="1" s="1"/>
  <c r="C728" i="1"/>
  <c r="D727" i="1"/>
  <c r="H727" i="1" s="1"/>
  <c r="C727" i="1"/>
  <c r="D726" i="1"/>
  <c r="H726" i="1" s="1"/>
  <c r="C726" i="1"/>
  <c r="H725" i="1"/>
  <c r="D725" i="1"/>
  <c r="G725" i="1" s="1"/>
  <c r="C725" i="1"/>
  <c r="D724" i="1"/>
  <c r="C724" i="1"/>
  <c r="D723" i="1"/>
  <c r="C723" i="1"/>
  <c r="D722" i="1"/>
  <c r="H722" i="1" s="1"/>
  <c r="C722" i="1"/>
  <c r="D721" i="1"/>
  <c r="H721" i="1" s="1"/>
  <c r="C721" i="1"/>
  <c r="D720" i="1"/>
  <c r="H720" i="1" s="1"/>
  <c r="C720" i="1"/>
  <c r="D719" i="1"/>
  <c r="H719" i="1" s="1"/>
  <c r="C719" i="1"/>
  <c r="D718" i="1"/>
  <c r="H718" i="1" s="1"/>
  <c r="C718" i="1"/>
  <c r="D717" i="1"/>
  <c r="H717" i="1" s="1"/>
  <c r="C717" i="1"/>
  <c r="D716" i="1"/>
  <c r="C716" i="1"/>
  <c r="D715" i="1"/>
  <c r="C715" i="1"/>
  <c r="H714" i="1"/>
  <c r="D714" i="1"/>
  <c r="G714" i="1" s="1"/>
  <c r="C714" i="1"/>
  <c r="D713" i="1"/>
  <c r="H713" i="1" s="1"/>
  <c r="C713" i="1"/>
  <c r="D712" i="1"/>
  <c r="H712" i="1" s="1"/>
  <c r="C712" i="1"/>
  <c r="D711" i="1"/>
  <c r="H711" i="1" s="1"/>
  <c r="C711" i="1"/>
  <c r="D710" i="1"/>
  <c r="H710" i="1" s="1"/>
  <c r="C710" i="1"/>
  <c r="D709" i="1"/>
  <c r="H709" i="1" s="1"/>
  <c r="C709" i="1"/>
  <c r="D708" i="1"/>
  <c r="H708" i="1" s="1"/>
  <c r="C708" i="1"/>
  <c r="D707" i="1"/>
  <c r="C707" i="1"/>
  <c r="D706" i="1"/>
  <c r="C706" i="1"/>
  <c r="D705" i="1"/>
  <c r="C705" i="1"/>
  <c r="D704" i="1"/>
  <c r="G704" i="1" s="1"/>
  <c r="C704" i="1"/>
  <c r="D703" i="1"/>
  <c r="H703" i="1" s="1"/>
  <c r="C703" i="1"/>
  <c r="D702" i="1"/>
  <c r="H702" i="1" s="1"/>
  <c r="C702" i="1"/>
  <c r="D701" i="1"/>
  <c r="H701" i="1" s="1"/>
  <c r="C701" i="1"/>
  <c r="D700" i="1"/>
  <c r="H700" i="1" s="1"/>
  <c r="C700" i="1"/>
  <c r="D699" i="1"/>
  <c r="G699" i="1" s="1"/>
  <c r="C699" i="1"/>
  <c r="D698" i="1"/>
  <c r="H698" i="1" s="1"/>
  <c r="C698" i="1"/>
  <c r="D697" i="1"/>
  <c r="H697" i="1" s="1"/>
  <c r="C697" i="1"/>
  <c r="D696" i="1"/>
  <c r="H696" i="1" s="1"/>
  <c r="C696" i="1"/>
  <c r="D695" i="1"/>
  <c r="G695" i="1" s="1"/>
  <c r="C695" i="1"/>
  <c r="D694" i="1"/>
  <c r="H694" i="1" s="1"/>
  <c r="C694" i="1"/>
  <c r="D693" i="1"/>
  <c r="H693" i="1" s="1"/>
  <c r="C693" i="1"/>
  <c r="D692" i="1"/>
  <c r="G692" i="1" s="1"/>
  <c r="C692" i="1"/>
  <c r="D691" i="1"/>
  <c r="H691" i="1" s="1"/>
  <c r="C691" i="1"/>
  <c r="D690" i="1"/>
  <c r="H690" i="1" s="1"/>
  <c r="C690" i="1"/>
  <c r="D689" i="1"/>
  <c r="H689" i="1" s="1"/>
  <c r="C689" i="1"/>
  <c r="D688" i="1"/>
  <c r="H688" i="1" s="1"/>
  <c r="C688" i="1"/>
  <c r="D687" i="1"/>
  <c r="G687" i="1" s="1"/>
  <c r="C687" i="1"/>
  <c r="D686" i="1"/>
  <c r="H686" i="1" s="1"/>
  <c r="C686" i="1"/>
  <c r="D685" i="1"/>
  <c r="H685" i="1" s="1"/>
  <c r="C685" i="1"/>
  <c r="D684" i="1"/>
  <c r="H684" i="1" s="1"/>
  <c r="C684" i="1"/>
  <c r="D683" i="1"/>
  <c r="H683" i="1" s="1"/>
  <c r="C683" i="1"/>
  <c r="D682" i="1"/>
  <c r="G682" i="1" s="1"/>
  <c r="C682" i="1"/>
  <c r="D681" i="1"/>
  <c r="G681" i="1" s="1"/>
  <c r="C681" i="1"/>
  <c r="D680" i="1"/>
  <c r="G680" i="1" s="1"/>
  <c r="C680" i="1"/>
  <c r="D679" i="1"/>
  <c r="G679" i="1" s="1"/>
  <c r="C679" i="1"/>
  <c r="D678" i="1"/>
  <c r="H678" i="1" s="1"/>
  <c r="C678" i="1"/>
  <c r="D677" i="1"/>
  <c r="H677" i="1" s="1"/>
  <c r="C677" i="1"/>
  <c r="D676" i="1"/>
  <c r="H676" i="1" s="1"/>
  <c r="C676" i="1"/>
  <c r="D675" i="1"/>
  <c r="H675" i="1" s="1"/>
  <c r="C675" i="1"/>
  <c r="D674" i="1"/>
  <c r="H674" i="1" s="1"/>
  <c r="C674" i="1"/>
  <c r="D673" i="1"/>
  <c r="G673" i="1" s="1"/>
  <c r="C673" i="1"/>
  <c r="D672" i="1"/>
  <c r="G672" i="1" s="1"/>
  <c r="C672" i="1"/>
  <c r="D671" i="1"/>
  <c r="G671" i="1" s="1"/>
  <c r="C671" i="1"/>
  <c r="D670" i="1"/>
  <c r="H670" i="1" s="1"/>
  <c r="C670" i="1"/>
  <c r="D669" i="1"/>
  <c r="H669" i="1" s="1"/>
  <c r="C669" i="1"/>
  <c r="D668" i="1"/>
  <c r="H668" i="1" s="1"/>
  <c r="C668" i="1"/>
  <c r="D667" i="1"/>
  <c r="H667" i="1" s="1"/>
  <c r="C667" i="1"/>
  <c r="D666" i="1"/>
  <c r="H666" i="1" s="1"/>
  <c r="C666" i="1"/>
  <c r="D665" i="1"/>
  <c r="G665" i="1" s="1"/>
  <c r="C665" i="1"/>
  <c r="D664" i="1"/>
  <c r="G664" i="1" s="1"/>
  <c r="C664" i="1"/>
  <c r="D663" i="1"/>
  <c r="G663" i="1" s="1"/>
  <c r="C663" i="1"/>
  <c r="D662" i="1"/>
  <c r="G662" i="1" s="1"/>
  <c r="C662" i="1"/>
  <c r="D661" i="1"/>
  <c r="G661" i="1" s="1"/>
  <c r="C661" i="1"/>
  <c r="D660" i="1"/>
  <c r="H660" i="1" s="1"/>
  <c r="C660" i="1"/>
  <c r="D659" i="1"/>
  <c r="H659" i="1" s="1"/>
  <c r="C659" i="1"/>
  <c r="D658" i="1"/>
  <c r="H658" i="1" s="1"/>
  <c r="C658" i="1"/>
  <c r="G658" i="1" s="1"/>
  <c r="D657" i="1"/>
  <c r="C657" i="1"/>
  <c r="G657" i="1" s="1"/>
  <c r="D656" i="1"/>
  <c r="C656" i="1"/>
  <c r="D655" i="1"/>
  <c r="C655" i="1"/>
  <c r="H655" i="1" s="1"/>
  <c r="D654" i="1"/>
  <c r="C654" i="1"/>
  <c r="H654" i="1" s="1"/>
  <c r="G653" i="1"/>
  <c r="D653" i="1"/>
  <c r="C653" i="1"/>
  <c r="H653" i="1" s="1"/>
  <c r="G652" i="1"/>
  <c r="D652" i="1"/>
  <c r="C652" i="1"/>
  <c r="H652" i="1" s="1"/>
  <c r="D651" i="1"/>
  <c r="C651" i="1"/>
  <c r="H651" i="1" s="1"/>
  <c r="D650" i="1"/>
  <c r="C650" i="1"/>
  <c r="H650" i="1" s="1"/>
  <c r="D649" i="1"/>
  <c r="C649" i="1"/>
  <c r="D648" i="1"/>
  <c r="C648" i="1"/>
  <c r="H647" i="1"/>
  <c r="D647" i="1"/>
  <c r="C647" i="1"/>
  <c r="D646" i="1"/>
  <c r="C646" i="1"/>
  <c r="D645" i="1"/>
  <c r="C645" i="1"/>
  <c r="C641" i="1"/>
  <c r="D636" i="1"/>
  <c r="C636" i="1"/>
  <c r="D635" i="1"/>
  <c r="C635" i="1"/>
  <c r="H635" i="1" s="1"/>
  <c r="D632" i="1"/>
  <c r="C632" i="1"/>
  <c r="H632" i="1" s="1"/>
  <c r="G631" i="1"/>
  <c r="D631" i="1"/>
  <c r="C631" i="1"/>
  <c r="H631" i="1" s="1"/>
  <c r="C630" i="1"/>
  <c r="G629" i="1"/>
  <c r="D629" i="1"/>
  <c r="C629" i="1"/>
  <c r="G628" i="1"/>
  <c r="D628" i="1"/>
  <c r="C628" i="1"/>
  <c r="H628" i="1" s="1"/>
  <c r="C627" i="1"/>
  <c r="G626" i="1"/>
  <c r="D626" i="1"/>
  <c r="C626" i="1"/>
  <c r="D625" i="1"/>
  <c r="C625" i="1"/>
  <c r="H625" i="1" s="1"/>
  <c r="C624" i="1"/>
  <c r="D622" i="1"/>
  <c r="G622" i="1" s="1"/>
  <c r="C622" i="1"/>
  <c r="D621" i="1"/>
  <c r="C621" i="1"/>
  <c r="H621" i="1" s="1"/>
  <c r="G620" i="1"/>
  <c r="D620" i="1"/>
  <c r="C620" i="1"/>
  <c r="H620" i="1" s="1"/>
  <c r="D619" i="1"/>
  <c r="G619" i="1" s="1"/>
  <c r="C619" i="1"/>
  <c r="H619" i="1" s="1"/>
  <c r="D618" i="1"/>
  <c r="C618" i="1"/>
  <c r="H618" i="1" s="1"/>
  <c r="G617" i="1"/>
  <c r="D617" i="1"/>
  <c r="C617" i="1"/>
  <c r="H617" i="1" s="1"/>
  <c r="D616" i="1"/>
  <c r="C616" i="1"/>
  <c r="D615" i="1"/>
  <c r="C615" i="1"/>
  <c r="D614" i="1"/>
  <c r="C614" i="1"/>
  <c r="D613" i="1"/>
  <c r="C613" i="1"/>
  <c r="D612" i="1"/>
  <c r="C612" i="1"/>
  <c r="D611" i="1"/>
  <c r="C611" i="1"/>
  <c r="C610" i="1"/>
  <c r="D609" i="1"/>
  <c r="H609" i="1" s="1"/>
  <c r="C609" i="1"/>
  <c r="D608" i="1"/>
  <c r="C608" i="1"/>
  <c r="G608" i="1" s="1"/>
  <c r="D607" i="1"/>
  <c r="C607" i="1"/>
  <c r="H607" i="1" s="1"/>
  <c r="D606" i="1"/>
  <c r="H606" i="1" s="1"/>
  <c r="C606" i="1"/>
  <c r="D605" i="1"/>
  <c r="H605" i="1" s="1"/>
  <c r="C605" i="1"/>
  <c r="G605" i="1" s="1"/>
  <c r="D604" i="1"/>
  <c r="C604" i="1"/>
  <c r="H604" i="1" s="1"/>
  <c r="C603" i="1"/>
  <c r="D602" i="1"/>
  <c r="H602" i="1" s="1"/>
  <c r="C602" i="1"/>
  <c r="G602" i="1" s="1"/>
  <c r="C601" i="1"/>
  <c r="D600" i="1"/>
  <c r="C600" i="1"/>
  <c r="H600" i="1" s="1"/>
  <c r="D599" i="1"/>
  <c r="C599" i="1"/>
  <c r="D598" i="1"/>
  <c r="C598" i="1"/>
  <c r="D597" i="1"/>
  <c r="D596" i="1"/>
  <c r="C596" i="1"/>
  <c r="G596" i="1" s="1"/>
  <c r="G595" i="1"/>
  <c r="D595" i="1"/>
  <c r="C595" i="1"/>
  <c r="H595" i="1" s="1"/>
  <c r="D594" i="1"/>
  <c r="H594" i="1" s="1"/>
  <c r="C594" i="1"/>
  <c r="G594" i="1" s="1"/>
  <c r="D593" i="1"/>
  <c r="H593" i="1" s="1"/>
  <c r="C593" i="1"/>
  <c r="G593" i="1" s="1"/>
  <c r="D592" i="1"/>
  <c r="H592" i="1" s="1"/>
  <c r="C592" i="1"/>
  <c r="D590" i="1"/>
  <c r="C590" i="1"/>
  <c r="H590" i="1" s="1"/>
  <c r="D589" i="1"/>
  <c r="G589" i="1" s="1"/>
  <c r="C589" i="1"/>
  <c r="H589" i="1" s="1"/>
  <c r="D588" i="1"/>
  <c r="H588" i="1" s="1"/>
  <c r="C588" i="1"/>
  <c r="D587" i="1"/>
  <c r="C587" i="1"/>
  <c r="H587" i="1" s="1"/>
  <c r="D586" i="1"/>
  <c r="C586" i="1"/>
  <c r="H586" i="1" s="1"/>
  <c r="D585" i="1"/>
  <c r="C585" i="1"/>
  <c r="D584" i="1"/>
  <c r="C584" i="1"/>
  <c r="H584" i="1" s="1"/>
  <c r="D583" i="1"/>
  <c r="D582" i="1"/>
  <c r="G582" i="1" s="1"/>
  <c r="C582" i="1"/>
  <c r="D581" i="1"/>
  <c r="G581" i="1" s="1"/>
  <c r="C581" i="1"/>
  <c r="D580" i="1"/>
  <c r="H580" i="1" s="1"/>
  <c r="C580" i="1"/>
  <c r="D579" i="1"/>
  <c r="H579" i="1" s="1"/>
  <c r="C579" i="1"/>
  <c r="H577" i="1"/>
  <c r="D577" i="1"/>
  <c r="G577" i="1" s="1"/>
  <c r="C577" i="1"/>
  <c r="D576" i="1"/>
  <c r="G576" i="1" s="1"/>
  <c r="C576" i="1"/>
  <c r="D575" i="1"/>
  <c r="G575" i="1" s="1"/>
  <c r="C575" i="1"/>
  <c r="D574" i="1"/>
  <c r="H574" i="1" s="1"/>
  <c r="C574" i="1"/>
  <c r="D573" i="1"/>
  <c r="H573" i="1" s="1"/>
  <c r="C573" i="1"/>
  <c r="D572" i="1"/>
  <c r="G572" i="1" s="1"/>
  <c r="C572" i="1"/>
  <c r="H571" i="1"/>
  <c r="D571" i="1"/>
  <c r="G571" i="1" s="1"/>
  <c r="C571" i="1"/>
  <c r="D570" i="1"/>
  <c r="G570" i="1" s="1"/>
  <c r="C570" i="1"/>
  <c r="D569" i="1"/>
  <c r="G569" i="1" s="1"/>
  <c r="C569" i="1"/>
  <c r="D568" i="1"/>
  <c r="C568" i="1"/>
  <c r="G568" i="1" s="1"/>
  <c r="G567" i="1"/>
  <c r="D567" i="1"/>
  <c r="C567" i="1"/>
  <c r="H567" i="1" s="1"/>
  <c r="C566" i="1"/>
  <c r="H564" i="1"/>
  <c r="D564" i="1"/>
  <c r="C564" i="1"/>
  <c r="G563" i="1"/>
  <c r="D563" i="1"/>
  <c r="C563" i="1"/>
  <c r="H563" i="1" s="1"/>
  <c r="D562" i="1"/>
  <c r="C562" i="1"/>
  <c r="H562" i="1" s="1"/>
  <c r="D561" i="1"/>
  <c r="C561" i="1"/>
  <c r="H561" i="1" s="1"/>
  <c r="D560" i="1"/>
  <c r="G560" i="1" s="1"/>
  <c r="C560" i="1"/>
  <c r="D559" i="1"/>
  <c r="H559" i="1" s="1"/>
  <c r="C559" i="1"/>
  <c r="G559" i="1" s="1"/>
  <c r="D558" i="1"/>
  <c r="C558" i="1"/>
  <c r="H558" i="1" s="1"/>
  <c r="G557" i="1"/>
  <c r="D557" i="1"/>
  <c r="C557" i="1"/>
  <c r="H557" i="1" s="1"/>
  <c r="D556" i="1"/>
  <c r="C556" i="1"/>
  <c r="D555" i="1"/>
  <c r="G555" i="1" s="1"/>
  <c r="C555" i="1"/>
  <c r="H555" i="1" s="1"/>
  <c r="H554" i="1"/>
  <c r="D554" i="1"/>
  <c r="C554" i="1"/>
  <c r="D553" i="1"/>
  <c r="C553" i="1"/>
  <c r="D552" i="1"/>
  <c r="H552" i="1" s="1"/>
  <c r="C552" i="1"/>
  <c r="C551" i="1"/>
  <c r="D550" i="1"/>
  <c r="C550" i="1"/>
  <c r="D549" i="1"/>
  <c r="C549" i="1"/>
  <c r="D548" i="1"/>
  <c r="H548" i="1" s="1"/>
  <c r="C548" i="1"/>
  <c r="D547" i="1"/>
  <c r="G547" i="1" s="1"/>
  <c r="C547" i="1"/>
  <c r="D546" i="1"/>
  <c r="G546" i="1" s="1"/>
  <c r="C546" i="1"/>
  <c r="D545" i="1"/>
  <c r="G545" i="1" s="1"/>
  <c r="C545" i="1"/>
  <c r="D544" i="1"/>
  <c r="H544" i="1" s="1"/>
  <c r="C544" i="1"/>
  <c r="G543" i="1"/>
  <c r="D543" i="1"/>
  <c r="C543" i="1"/>
  <c r="D542" i="1"/>
  <c r="C542" i="1"/>
  <c r="H542" i="1" s="1"/>
  <c r="D541" i="1"/>
  <c r="C541" i="1"/>
  <c r="H540" i="1"/>
  <c r="D540" i="1"/>
  <c r="C540" i="1"/>
  <c r="C539" i="1"/>
  <c r="D538" i="1"/>
  <c r="G538" i="1" s="1"/>
  <c r="C538" i="1"/>
  <c r="D537" i="1"/>
  <c r="C537" i="1"/>
  <c r="H537" i="1" s="1"/>
  <c r="C536" i="1"/>
  <c r="D535" i="1"/>
  <c r="C535" i="1"/>
  <c r="H535" i="1" s="1"/>
  <c r="D534" i="1"/>
  <c r="G534" i="1" s="1"/>
  <c r="C534" i="1"/>
  <c r="H534" i="1" s="1"/>
  <c r="H533" i="1"/>
  <c r="D533" i="1"/>
  <c r="C533" i="1"/>
  <c r="D532" i="1"/>
  <c r="C532" i="1"/>
  <c r="D531" i="1"/>
  <c r="G531" i="1" s="1"/>
  <c r="C531" i="1"/>
  <c r="C530" i="1"/>
  <c r="D528" i="1"/>
  <c r="C528" i="1"/>
  <c r="D527" i="1"/>
  <c r="C527" i="1"/>
  <c r="C526" i="1"/>
  <c r="D525" i="1"/>
  <c r="H525" i="1" s="1"/>
  <c r="C525" i="1"/>
  <c r="D524" i="1"/>
  <c r="G524" i="1" s="1"/>
  <c r="C524" i="1"/>
  <c r="D523" i="1"/>
  <c r="H523" i="1" s="1"/>
  <c r="C523" i="1"/>
  <c r="D522" i="1"/>
  <c r="C522" i="1"/>
  <c r="H522" i="1" s="1"/>
  <c r="D521" i="1"/>
  <c r="C521" i="1"/>
  <c r="D520" i="1"/>
  <c r="C520" i="1"/>
  <c r="D519" i="1"/>
  <c r="C519" i="1"/>
  <c r="D518" i="1"/>
  <c r="C518" i="1"/>
  <c r="D517" i="1"/>
  <c r="C517" i="1"/>
  <c r="D515" i="1"/>
  <c r="C515" i="1"/>
  <c r="D514" i="1"/>
  <c r="C514" i="1"/>
  <c r="D513" i="1"/>
  <c r="C513" i="1"/>
  <c r="D512" i="1"/>
  <c r="C512" i="1"/>
  <c r="G511" i="1"/>
  <c r="D511" i="1"/>
  <c r="C511" i="1"/>
  <c r="H511" i="1" s="1"/>
  <c r="D510" i="1"/>
  <c r="C510" i="1"/>
  <c r="H510" i="1" s="1"/>
  <c r="D509" i="1"/>
  <c r="C509" i="1"/>
  <c r="H509" i="1" s="1"/>
  <c r="C508" i="1"/>
  <c r="D507" i="1"/>
  <c r="G507" i="1" s="1"/>
  <c r="C507" i="1"/>
  <c r="G506" i="1"/>
  <c r="D506" i="1"/>
  <c r="C506" i="1"/>
  <c r="D505" i="1"/>
  <c r="H505" i="1" s="1"/>
  <c r="C505" i="1"/>
  <c r="G505" i="1" s="1"/>
  <c r="D504" i="1"/>
  <c r="H504" i="1" s="1"/>
  <c r="C504" i="1"/>
  <c r="G504" i="1" s="1"/>
  <c r="H502" i="1"/>
  <c r="D502" i="1"/>
  <c r="C502" i="1"/>
  <c r="G502" i="1" s="1"/>
  <c r="D501" i="1"/>
  <c r="H501" i="1" s="1"/>
  <c r="C501" i="1"/>
  <c r="D500" i="1"/>
  <c r="H500" i="1" s="1"/>
  <c r="C500" i="1"/>
  <c r="D499" i="1"/>
  <c r="H499" i="1" s="1"/>
  <c r="C499" i="1"/>
  <c r="D498" i="1"/>
  <c r="G498" i="1" s="1"/>
  <c r="C498" i="1"/>
  <c r="D497" i="1"/>
  <c r="H497" i="1" s="1"/>
  <c r="C497" i="1"/>
  <c r="C496" i="1"/>
  <c r="D495" i="1"/>
  <c r="C495" i="1"/>
  <c r="D494" i="1"/>
  <c r="C494" i="1"/>
  <c r="D493" i="1"/>
  <c r="C493" i="1"/>
  <c r="D492" i="1"/>
  <c r="C492" i="1"/>
  <c r="C491" i="1"/>
  <c r="H490" i="1"/>
  <c r="D490" i="1"/>
  <c r="C490" i="1"/>
  <c r="D489" i="1"/>
  <c r="G489" i="1" s="1"/>
  <c r="C489" i="1"/>
  <c r="H489" i="1" s="1"/>
  <c r="D488" i="1"/>
  <c r="H488" i="1" s="1"/>
  <c r="C488" i="1"/>
  <c r="G488" i="1" s="1"/>
  <c r="D487" i="1"/>
  <c r="H487" i="1" s="1"/>
  <c r="C487" i="1"/>
  <c r="C486" i="1"/>
  <c r="G484" i="1"/>
  <c r="D484" i="1"/>
  <c r="C484" i="1"/>
  <c r="H484" i="1" s="1"/>
  <c r="D483" i="1"/>
  <c r="C483" i="1"/>
  <c r="D482" i="1"/>
  <c r="C482" i="1"/>
  <c r="D481" i="1"/>
  <c r="C481" i="1"/>
  <c r="D480" i="1"/>
  <c r="H480" i="1" s="1"/>
  <c r="C480" i="1"/>
  <c r="C479" i="1"/>
  <c r="D478" i="1"/>
  <c r="C478" i="1"/>
  <c r="D477" i="1"/>
  <c r="C477" i="1"/>
  <c r="H477" i="1" s="1"/>
  <c r="D476" i="1"/>
  <c r="C476" i="1"/>
  <c r="D475" i="1"/>
  <c r="C475" i="1"/>
  <c r="D474" i="1"/>
  <c r="C474" i="1"/>
  <c r="D472" i="1"/>
  <c r="C472" i="1"/>
  <c r="H472" i="1" s="1"/>
  <c r="D471" i="1"/>
  <c r="C471" i="1"/>
  <c r="H471" i="1" s="1"/>
  <c r="C470" i="1"/>
  <c r="D469" i="1"/>
  <c r="G469" i="1" s="1"/>
  <c r="C469" i="1"/>
  <c r="D468" i="1"/>
  <c r="C468" i="1"/>
  <c r="G468" i="1" s="1"/>
  <c r="C467" i="1"/>
  <c r="D466" i="1"/>
  <c r="C466" i="1"/>
  <c r="H466" i="1" s="1"/>
  <c r="D465" i="1"/>
  <c r="C465" i="1"/>
  <c r="H465" i="1" s="1"/>
  <c r="C464" i="1"/>
  <c r="G463" i="1"/>
  <c r="D463" i="1"/>
  <c r="C463" i="1"/>
  <c r="H463" i="1" s="1"/>
  <c r="D462" i="1"/>
  <c r="G462" i="1" s="1"/>
  <c r="C462" i="1"/>
  <c r="D461" i="1"/>
  <c r="H461" i="1" s="1"/>
  <c r="C461" i="1"/>
  <c r="D459" i="1"/>
  <c r="H459" i="1" s="1"/>
  <c r="C459" i="1"/>
  <c r="D458" i="1"/>
  <c r="H458" i="1" s="1"/>
  <c r="C458" i="1"/>
  <c r="D457" i="1"/>
  <c r="C457" i="1"/>
  <c r="G457" i="1" s="1"/>
  <c r="D456" i="1"/>
  <c r="C456" i="1"/>
  <c r="H456" i="1" s="1"/>
  <c r="D455" i="1"/>
  <c r="C455" i="1"/>
  <c r="H455" i="1" s="1"/>
  <c r="H454" i="1"/>
  <c r="D454" i="1"/>
  <c r="C454" i="1"/>
  <c r="D453" i="1"/>
  <c r="G453" i="1" s="1"/>
  <c r="C453" i="1"/>
  <c r="D452" i="1"/>
  <c r="C452" i="1"/>
  <c r="H452" i="1" s="1"/>
  <c r="C451" i="1"/>
  <c r="D450" i="1"/>
  <c r="H450" i="1" s="1"/>
  <c r="C450" i="1"/>
  <c r="D449" i="1"/>
  <c r="C449" i="1"/>
  <c r="D448" i="1"/>
  <c r="H448" i="1" s="1"/>
  <c r="C448" i="1"/>
  <c r="D447" i="1"/>
  <c r="C447" i="1"/>
  <c r="D446" i="1"/>
  <c r="G446" i="1" s="1"/>
  <c r="C446" i="1"/>
  <c r="D445" i="1"/>
  <c r="C445" i="1"/>
  <c r="D444" i="1"/>
  <c r="H444" i="1" s="1"/>
  <c r="C444" i="1"/>
  <c r="D443" i="1"/>
  <c r="C443" i="1"/>
  <c r="D442" i="1"/>
  <c r="H442" i="1" s="1"/>
  <c r="C442" i="1"/>
  <c r="D441" i="1"/>
  <c r="C441" i="1"/>
  <c r="D440" i="1"/>
  <c r="G440" i="1" s="1"/>
  <c r="C440" i="1"/>
  <c r="D438" i="1"/>
  <c r="C438" i="1"/>
  <c r="H437" i="1"/>
  <c r="D437" i="1"/>
  <c r="C437" i="1"/>
  <c r="D436" i="1"/>
  <c r="G436" i="1" s="1"/>
  <c r="C436" i="1"/>
  <c r="D435" i="1"/>
  <c r="C435" i="1"/>
  <c r="C434" i="1"/>
  <c r="D433" i="1"/>
  <c r="C433" i="1"/>
  <c r="D432" i="1"/>
  <c r="C432" i="1"/>
  <c r="D431" i="1"/>
  <c r="C431" i="1"/>
  <c r="D430" i="1"/>
  <c r="C430" i="1"/>
  <c r="D429" i="1"/>
  <c r="C429" i="1"/>
  <c r="D428" i="1"/>
  <c r="H428" i="1" s="1"/>
  <c r="C428" i="1"/>
  <c r="D427" i="1"/>
  <c r="H427" i="1" s="1"/>
  <c r="C427" i="1"/>
  <c r="D426" i="1"/>
  <c r="C426" i="1"/>
  <c r="D423" i="1"/>
  <c r="H423" i="1" s="1"/>
  <c r="C423" i="1"/>
  <c r="C422" i="1"/>
  <c r="C421" i="1"/>
  <c r="H416" i="1"/>
  <c r="D416" i="1"/>
  <c r="C416" i="1"/>
  <c r="G416" i="1" s="1"/>
  <c r="D415" i="1"/>
  <c r="G415" i="1" s="1"/>
  <c r="C415" i="1"/>
  <c r="D414" i="1"/>
  <c r="H414" i="1" s="1"/>
  <c r="C414" i="1"/>
  <c r="D411" i="1"/>
  <c r="H411" i="1" s="1"/>
  <c r="C411" i="1"/>
  <c r="D410" i="1"/>
  <c r="H410" i="1" s="1"/>
  <c r="C410" i="1"/>
  <c r="D409" i="1"/>
  <c r="H409" i="1" s="1"/>
  <c r="C409" i="1"/>
  <c r="D408" i="1"/>
  <c r="C408" i="1"/>
  <c r="H408" i="1" s="1"/>
  <c r="C407" i="1"/>
  <c r="D406" i="1"/>
  <c r="C406" i="1"/>
  <c r="H406" i="1" s="1"/>
  <c r="C405" i="1"/>
  <c r="D404" i="1"/>
  <c r="C404" i="1"/>
  <c r="H404" i="1" s="1"/>
  <c r="D403" i="1"/>
  <c r="C403" i="1"/>
  <c r="C402" i="1"/>
  <c r="H400" i="1"/>
  <c r="D400" i="1"/>
  <c r="C400" i="1"/>
  <c r="D399" i="1"/>
  <c r="C399" i="1"/>
  <c r="D398" i="1"/>
  <c r="C398" i="1"/>
  <c r="D397" i="1"/>
  <c r="C397" i="1"/>
  <c r="C396" i="1"/>
  <c r="D395" i="1"/>
  <c r="C395" i="1"/>
  <c r="D394" i="1"/>
  <c r="G394" i="1" s="1"/>
  <c r="C394" i="1"/>
  <c r="D393" i="1"/>
  <c r="C393" i="1"/>
  <c r="D392" i="1"/>
  <c r="H392" i="1" s="1"/>
  <c r="C392" i="1"/>
  <c r="D391" i="1"/>
  <c r="C391" i="1"/>
  <c r="D390" i="1"/>
  <c r="H390" i="1" s="1"/>
  <c r="C390" i="1"/>
  <c r="D389" i="1"/>
  <c r="C389" i="1"/>
  <c r="D388" i="1"/>
  <c r="H388" i="1" s="1"/>
  <c r="C388" i="1"/>
  <c r="D387" i="1"/>
  <c r="C387" i="1"/>
  <c r="D386" i="1"/>
  <c r="H386" i="1" s="1"/>
  <c r="C386" i="1"/>
  <c r="D385" i="1"/>
  <c r="C385" i="1"/>
  <c r="D384" i="1"/>
  <c r="H384" i="1" s="1"/>
  <c r="C384" i="1"/>
  <c r="C383" i="1"/>
  <c r="D382" i="1"/>
  <c r="C382" i="1"/>
  <c r="D381" i="1"/>
  <c r="C381" i="1"/>
  <c r="D380" i="1"/>
  <c r="C380" i="1"/>
  <c r="D379" i="1"/>
  <c r="C379" i="1"/>
  <c r="D378" i="1"/>
  <c r="C378" i="1"/>
  <c r="D377" i="1"/>
  <c r="C377" i="1"/>
  <c r="D376" i="1"/>
  <c r="C376" i="1"/>
  <c r="D375" i="1"/>
  <c r="C375" i="1"/>
  <c r="H375" i="1" s="1"/>
  <c r="C374" i="1"/>
  <c r="D373" i="1"/>
  <c r="C373" i="1"/>
  <c r="G373" i="1" s="1"/>
  <c r="D372" i="1"/>
  <c r="C372" i="1"/>
  <c r="H372" i="1" s="1"/>
  <c r="D371" i="1"/>
  <c r="C371" i="1"/>
  <c r="D370" i="1"/>
  <c r="C370" i="1"/>
  <c r="D369" i="1"/>
  <c r="C369" i="1"/>
  <c r="D367" i="1"/>
  <c r="C367" i="1"/>
  <c r="D366" i="1"/>
  <c r="C366" i="1"/>
  <c r="H366" i="1" s="1"/>
  <c r="D365" i="1"/>
  <c r="C365" i="1"/>
  <c r="H364" i="1"/>
  <c r="G364" i="1"/>
  <c r="D364" i="1"/>
  <c r="C364" i="1"/>
  <c r="H363" i="1"/>
  <c r="G363" i="1"/>
  <c r="D363" i="1"/>
  <c r="C363" i="1"/>
  <c r="D362" i="1"/>
  <c r="C362" i="1"/>
  <c r="C361" i="1"/>
  <c r="D360" i="1"/>
  <c r="C360" i="1"/>
  <c r="D359" i="1"/>
  <c r="H359" i="1" s="1"/>
  <c r="C359" i="1"/>
  <c r="D358" i="1"/>
  <c r="C358" i="1"/>
  <c r="C357" i="1"/>
  <c r="D354" i="1"/>
  <c r="C354" i="1"/>
  <c r="H354" i="1" s="1"/>
  <c r="H353" i="1"/>
  <c r="D353" i="1"/>
  <c r="C353" i="1"/>
  <c r="D352" i="1"/>
  <c r="C352" i="1"/>
  <c r="D351" i="1"/>
  <c r="C351" i="1"/>
  <c r="D350" i="1"/>
  <c r="C350" i="1"/>
  <c r="D348" i="1"/>
  <c r="C348" i="1"/>
  <c r="D347" i="1"/>
  <c r="C347" i="1"/>
  <c r="D346" i="1"/>
  <c r="C346" i="1"/>
  <c r="D345" i="1"/>
  <c r="C345" i="1"/>
  <c r="D344" i="1"/>
  <c r="C344" i="1"/>
  <c r="D343" i="1"/>
  <c r="C343" i="1"/>
  <c r="D342" i="1"/>
  <c r="C342" i="1"/>
  <c r="D341" i="1"/>
  <c r="C341" i="1"/>
  <c r="D340" i="1"/>
  <c r="C340" i="1"/>
  <c r="G340" i="1" s="1"/>
  <c r="D339" i="1"/>
  <c r="H339" i="1" s="1"/>
  <c r="C339" i="1"/>
  <c r="D338" i="1"/>
  <c r="C338" i="1"/>
  <c r="D337" i="1"/>
  <c r="H337" i="1" s="1"/>
  <c r="C337" i="1"/>
  <c r="D336" i="1"/>
  <c r="C336" i="1"/>
  <c r="D335" i="1"/>
  <c r="H335" i="1" s="1"/>
  <c r="C335" i="1"/>
  <c r="D334" i="1"/>
  <c r="C334" i="1"/>
  <c r="D333" i="1"/>
  <c r="H333" i="1" s="1"/>
  <c r="C333" i="1"/>
  <c r="D332" i="1"/>
  <c r="C332" i="1"/>
  <c r="D331" i="1"/>
  <c r="H331" i="1" s="1"/>
  <c r="C331" i="1"/>
  <c r="D330" i="1"/>
  <c r="C330" i="1"/>
  <c r="D329" i="1"/>
  <c r="H329" i="1" s="1"/>
  <c r="C329" i="1"/>
  <c r="D328" i="1"/>
  <c r="C328" i="1"/>
  <c r="D327" i="1"/>
  <c r="H327" i="1" s="1"/>
  <c r="C327" i="1"/>
  <c r="D326" i="1"/>
  <c r="C326" i="1"/>
  <c r="D325" i="1"/>
  <c r="H325" i="1" s="1"/>
  <c r="C325" i="1"/>
  <c r="D324" i="1"/>
  <c r="C324" i="1"/>
  <c r="D323" i="1"/>
  <c r="C323" i="1"/>
  <c r="C322" i="1"/>
  <c r="H321" i="1"/>
  <c r="G321" i="1"/>
  <c r="D321" i="1"/>
  <c r="C321" i="1"/>
  <c r="H320" i="1"/>
  <c r="G320" i="1"/>
  <c r="D320" i="1"/>
  <c r="C320" i="1"/>
  <c r="D319" i="1"/>
  <c r="C319" i="1"/>
  <c r="D318" i="1"/>
  <c r="C318" i="1"/>
  <c r="D317" i="1"/>
  <c r="C317" i="1"/>
  <c r="H315" i="1"/>
  <c r="D315" i="1"/>
  <c r="C315" i="1"/>
  <c r="H314" i="1"/>
  <c r="G314" i="1"/>
  <c r="D314" i="1"/>
  <c r="C314" i="1"/>
  <c r="D313" i="1"/>
  <c r="C313" i="1"/>
  <c r="D312" i="1"/>
  <c r="C312" i="1"/>
  <c r="H312" i="1" s="1"/>
  <c r="D311" i="1"/>
  <c r="C311" i="1"/>
  <c r="H311" i="1" s="1"/>
  <c r="H310" i="1"/>
  <c r="D310" i="1"/>
  <c r="C310" i="1"/>
  <c r="G310" i="1" s="1"/>
  <c r="C309" i="1"/>
  <c r="D308" i="1"/>
  <c r="C308" i="1"/>
  <c r="H308" i="1" s="1"/>
  <c r="H307" i="1"/>
  <c r="D307" i="1"/>
  <c r="C307" i="1"/>
  <c r="G307" i="1" s="1"/>
  <c r="H306" i="1"/>
  <c r="D306" i="1"/>
  <c r="C306" i="1"/>
  <c r="C305" i="1"/>
  <c r="H302" i="1"/>
  <c r="D302" i="1"/>
  <c r="C302" i="1"/>
  <c r="D301" i="1"/>
  <c r="C301" i="1"/>
  <c r="D300" i="1"/>
  <c r="C300" i="1"/>
  <c r="H299" i="1"/>
  <c r="D299" i="1"/>
  <c r="C299" i="1"/>
  <c r="G299" i="1" s="1"/>
  <c r="D298" i="1"/>
  <c r="H298" i="1" s="1"/>
  <c r="C298" i="1"/>
  <c r="D294" i="1"/>
  <c r="C294" i="1"/>
  <c r="D293" i="1"/>
  <c r="G293" i="1" s="1"/>
  <c r="C293" i="1"/>
  <c r="D292" i="1"/>
  <c r="C292" i="1"/>
  <c r="H292" i="1" s="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C274" i="1"/>
  <c r="D273" i="1"/>
  <c r="C273" i="1"/>
  <c r="D272" i="1"/>
  <c r="C272" i="1"/>
  <c r="D271" i="1"/>
  <c r="C271" i="1"/>
  <c r="C270" i="1"/>
  <c r="D268" i="1"/>
  <c r="C268" i="1"/>
  <c r="D267" i="1"/>
  <c r="C267" i="1"/>
  <c r="D266" i="1"/>
  <c r="C266" i="1"/>
  <c r="C265" i="1"/>
  <c r="D264" i="1"/>
  <c r="C264" i="1"/>
  <c r="D263" i="1"/>
  <c r="H263" i="1" s="1"/>
  <c r="C263" i="1"/>
  <c r="D262" i="1"/>
  <c r="C262" i="1"/>
  <c r="D261" i="1"/>
  <c r="H261" i="1" s="1"/>
  <c r="C261" i="1"/>
  <c r="D260" i="1"/>
  <c r="C260" i="1"/>
  <c r="C259" i="1"/>
  <c r="H257" i="1"/>
  <c r="D257" i="1"/>
  <c r="C257" i="1"/>
  <c r="G257" i="1" s="1"/>
  <c r="H256" i="1"/>
  <c r="D256" i="1"/>
  <c r="C256" i="1"/>
  <c r="G256" i="1" s="1"/>
  <c r="H255" i="1"/>
  <c r="D255" i="1"/>
  <c r="C255" i="1"/>
  <c r="G255" i="1" s="1"/>
  <c r="H254" i="1"/>
  <c r="D254" i="1"/>
  <c r="C254" i="1"/>
  <c r="G254" i="1" s="1"/>
  <c r="H252" i="1"/>
  <c r="D252" i="1"/>
  <c r="C252" i="1"/>
  <c r="G252" i="1" s="1"/>
  <c r="D251" i="1"/>
  <c r="H251" i="1" s="1"/>
  <c r="C251" i="1"/>
  <c r="C250" i="1"/>
  <c r="D249" i="1"/>
  <c r="C249" i="1"/>
  <c r="D248" i="1"/>
  <c r="C248" i="1"/>
  <c r="D247" i="1"/>
  <c r="C247" i="1"/>
  <c r="D246" i="1"/>
  <c r="C246" i="1"/>
  <c r="D245" i="1"/>
  <c r="C245" i="1"/>
  <c r="D244" i="1"/>
  <c r="C244" i="1"/>
  <c r="D243" i="1"/>
  <c r="C243" i="1"/>
  <c r="C242" i="1"/>
  <c r="D241" i="1"/>
  <c r="C241" i="1"/>
  <c r="D240" i="1"/>
  <c r="C240" i="1"/>
  <c r="D239" i="1"/>
  <c r="C239" i="1"/>
  <c r="H239" i="1" s="1"/>
  <c r="D237" i="1"/>
  <c r="C237" i="1"/>
  <c r="D236" i="1"/>
  <c r="C236" i="1"/>
  <c r="D235" i="1"/>
  <c r="C235" i="1"/>
  <c r="D234" i="1"/>
  <c r="C234" i="1"/>
  <c r="D233" i="1"/>
  <c r="C233" i="1"/>
  <c r="D232" i="1"/>
  <c r="C232" i="1"/>
  <c r="D231" i="1"/>
  <c r="C231" i="1"/>
  <c r="D230" i="1"/>
  <c r="C230" i="1"/>
  <c r="D229" i="1"/>
  <c r="H229" i="1" s="1"/>
  <c r="C229" i="1"/>
  <c r="D228" i="1"/>
  <c r="C228" i="1"/>
  <c r="D227" i="1"/>
  <c r="H227" i="1" s="1"/>
  <c r="C227" i="1"/>
  <c r="D225" i="1"/>
  <c r="C225" i="1"/>
  <c r="D224" i="1"/>
  <c r="H224" i="1" s="1"/>
  <c r="C224" i="1"/>
  <c r="D223" i="1"/>
  <c r="C223" i="1"/>
  <c r="D222" i="1"/>
  <c r="C222" i="1"/>
  <c r="C221" i="1"/>
  <c r="D220" i="1"/>
  <c r="G220" i="1" s="1"/>
  <c r="C220" i="1"/>
  <c r="H220" i="1" s="1"/>
  <c r="D219" i="1"/>
  <c r="C219" i="1"/>
  <c r="D218" i="1"/>
  <c r="H218" i="1" s="1"/>
  <c r="C218" i="1"/>
  <c r="C217" i="1"/>
  <c r="D216" i="1"/>
  <c r="C216" i="1"/>
  <c r="D215" i="1"/>
  <c r="H215" i="1" s="1"/>
  <c r="C215" i="1"/>
  <c r="D214" i="1"/>
  <c r="C214" i="1"/>
  <c r="D213" i="1"/>
  <c r="H213" i="1" s="1"/>
  <c r="C213" i="1"/>
  <c r="C212" i="1"/>
  <c r="G212" i="1" s="1"/>
  <c r="D211" i="1"/>
  <c r="H211" i="1" s="1"/>
  <c r="C211" i="1"/>
  <c r="D210" i="1"/>
  <c r="C210" i="1"/>
  <c r="D209" i="1"/>
  <c r="H209" i="1" s="1"/>
  <c r="C209" i="1"/>
  <c r="D208" i="1"/>
  <c r="C208" i="1"/>
  <c r="D207" i="1"/>
  <c r="H207" i="1" s="1"/>
  <c r="C207" i="1"/>
  <c r="D206" i="1"/>
  <c r="C206" i="1"/>
  <c r="D205" i="1"/>
  <c r="C205" i="1"/>
  <c r="C204" i="1"/>
  <c r="D203" i="1"/>
  <c r="G203" i="1" s="1"/>
  <c r="C203" i="1"/>
  <c r="H203" i="1" s="1"/>
  <c r="D202" i="1"/>
  <c r="G202" i="1" s="1"/>
  <c r="C202" i="1"/>
  <c r="D201" i="1"/>
  <c r="C201" i="1"/>
  <c r="H201" i="1" s="1"/>
  <c r="D200" i="1"/>
  <c r="C200" i="1"/>
  <c r="D199" i="1"/>
  <c r="G199" i="1" s="1"/>
  <c r="C199" i="1"/>
  <c r="C198" i="1"/>
  <c r="D197" i="1"/>
  <c r="H197" i="1" s="1"/>
  <c r="C197" i="1"/>
  <c r="D196" i="1"/>
  <c r="C196" i="1"/>
  <c r="D195" i="1"/>
  <c r="H195" i="1" s="1"/>
  <c r="C195" i="1"/>
  <c r="D194" i="1"/>
  <c r="C194" i="1"/>
  <c r="D193" i="1"/>
  <c r="H193" i="1" s="1"/>
  <c r="C193" i="1"/>
  <c r="D192" i="1"/>
  <c r="C192" i="1"/>
  <c r="D191" i="1"/>
  <c r="H191" i="1" s="1"/>
  <c r="C191" i="1"/>
  <c r="D190" i="1"/>
  <c r="C190" i="1"/>
  <c r="D189" i="1"/>
  <c r="C189" i="1"/>
  <c r="D188" i="1"/>
  <c r="C188" i="1"/>
  <c r="D187" i="1"/>
  <c r="C187" i="1"/>
  <c r="D186" i="1"/>
  <c r="C186" i="1"/>
  <c r="D185" i="1"/>
  <c r="C185" i="1"/>
  <c r="D184" i="1"/>
  <c r="C184" i="1"/>
  <c r="D183" i="1"/>
  <c r="C183" i="1"/>
  <c r="G183" i="1" s="1"/>
  <c r="H182" i="1"/>
  <c r="D182" i="1"/>
  <c r="C182" i="1"/>
  <c r="G182" i="1" s="1"/>
  <c r="H181" i="1"/>
  <c r="D181" i="1"/>
  <c r="C181" i="1"/>
  <c r="G181" i="1" s="1"/>
  <c r="D180" i="1"/>
  <c r="C180" i="1"/>
  <c r="G180" i="1" s="1"/>
  <c r="D179" i="1"/>
  <c r="C179" i="1"/>
  <c r="G179" i="1" s="1"/>
  <c r="H178" i="1"/>
  <c r="D178" i="1"/>
  <c r="C178" i="1"/>
  <c r="G178" i="1" s="1"/>
  <c r="H177" i="1"/>
  <c r="D177" i="1"/>
  <c r="C177" i="1"/>
  <c r="G177" i="1" s="1"/>
  <c r="D176" i="1"/>
  <c r="C176" i="1"/>
  <c r="G176" i="1" s="1"/>
  <c r="H175" i="1"/>
  <c r="D175" i="1"/>
  <c r="G175" i="1" s="1"/>
  <c r="C175" i="1"/>
  <c r="C174" i="1"/>
  <c r="H173" i="1"/>
  <c r="D173" i="1"/>
  <c r="G173" i="1" s="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C166" i="1"/>
  <c r="H165" i="1"/>
  <c r="G165" i="1"/>
  <c r="D165" i="1"/>
  <c r="C165" i="1"/>
  <c r="H164" i="1"/>
  <c r="G164" i="1"/>
  <c r="D164" i="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C154" i="1"/>
  <c r="D153" i="1"/>
  <c r="H153" i="1" s="1"/>
  <c r="C153" i="1"/>
  <c r="D152" i="1"/>
  <c r="C152" i="1"/>
  <c r="D151" i="1"/>
  <c r="H151" i="1" s="1"/>
  <c r="C151" i="1"/>
  <c r="C150" i="1"/>
  <c r="C149" i="1"/>
  <c r="D147" i="1"/>
  <c r="C147" i="1"/>
  <c r="H147" i="1" s="1"/>
  <c r="D146" i="1"/>
  <c r="H146" i="1" s="1"/>
  <c r="C146" i="1"/>
  <c r="D145" i="1"/>
  <c r="G145" i="1" s="1"/>
  <c r="C145" i="1"/>
  <c r="D144" i="1"/>
  <c r="C144" i="1"/>
  <c r="H144" i="1" s="1"/>
  <c r="D143" i="1"/>
  <c r="H143" i="1" s="1"/>
  <c r="C143" i="1"/>
  <c r="D142" i="1"/>
  <c r="C142" i="1"/>
  <c r="D141" i="1"/>
  <c r="H141" i="1" s="1"/>
  <c r="C141" i="1"/>
  <c r="D140" i="1"/>
  <c r="C140" i="1"/>
  <c r="H139" i="1"/>
  <c r="D139" i="1"/>
  <c r="C139" i="1"/>
  <c r="D138" i="1"/>
  <c r="H138" i="1" s="1"/>
  <c r="C138" i="1"/>
  <c r="C137" i="1"/>
  <c r="D135" i="1"/>
  <c r="C135" i="1"/>
  <c r="D134" i="1"/>
  <c r="C134" i="1"/>
  <c r="D133" i="1"/>
  <c r="C133" i="1"/>
  <c r="D132" i="1"/>
  <c r="C132" i="1"/>
  <c r="C131" i="1"/>
  <c r="C130" i="1"/>
  <c r="D129" i="1"/>
  <c r="C129" i="1"/>
  <c r="D128" i="1"/>
  <c r="C128" i="1"/>
  <c r="D127" i="1"/>
  <c r="C127" i="1"/>
  <c r="D126" i="1"/>
  <c r="C126" i="1"/>
  <c r="C125" i="1"/>
  <c r="D124" i="1"/>
  <c r="H124" i="1" s="1"/>
  <c r="C124" i="1"/>
  <c r="D123" i="1"/>
  <c r="G123" i="1" s="1"/>
  <c r="C123" i="1"/>
  <c r="C122" i="1"/>
  <c r="G120" i="1"/>
  <c r="D120" i="1"/>
  <c r="C120" i="1"/>
  <c r="H120" i="1" s="1"/>
  <c r="G119" i="1"/>
  <c r="D119" i="1"/>
  <c r="C119" i="1"/>
  <c r="H119" i="1" s="1"/>
  <c r="G118" i="1"/>
  <c r="D118" i="1"/>
  <c r="C118" i="1"/>
  <c r="H118" i="1" s="1"/>
  <c r="G117" i="1"/>
  <c r="D117" i="1"/>
  <c r="C117" i="1"/>
  <c r="H117" i="1" s="1"/>
  <c r="C116" i="1"/>
  <c r="D115" i="1"/>
  <c r="H115" i="1" s="1"/>
  <c r="C115" i="1"/>
  <c r="D114" i="1"/>
  <c r="C114" i="1"/>
  <c r="G114" i="1" s="1"/>
  <c r="D113" i="1"/>
  <c r="C113" i="1"/>
  <c r="H113" i="1" s="1"/>
  <c r="H112" i="1"/>
  <c r="D112" i="1"/>
  <c r="G112" i="1" s="1"/>
  <c r="C112" i="1"/>
  <c r="H111" i="1"/>
  <c r="G111" i="1"/>
  <c r="D111" i="1"/>
  <c r="C111" i="1"/>
  <c r="D110" i="1"/>
  <c r="G110" i="1" s="1"/>
  <c r="C110" i="1"/>
  <c r="D109" i="1"/>
  <c r="C109" i="1"/>
  <c r="H109" i="1" s="1"/>
  <c r="C108" i="1"/>
  <c r="D107" i="1"/>
  <c r="H107" i="1" s="1"/>
  <c r="C107" i="1"/>
  <c r="D106" i="1"/>
  <c r="C106" i="1"/>
  <c r="D105" i="1"/>
  <c r="H105" i="1" s="1"/>
  <c r="C105" i="1"/>
  <c r="D104" i="1"/>
  <c r="C104" i="1"/>
  <c r="D101" i="1"/>
  <c r="C101" i="1"/>
  <c r="H101" i="1" s="1"/>
  <c r="D100" i="1"/>
  <c r="C100" i="1"/>
  <c r="H100" i="1" s="1"/>
  <c r="D99" i="1"/>
  <c r="C99" i="1"/>
  <c r="G99" i="1" s="1"/>
  <c r="H98" i="1"/>
  <c r="D98" i="1"/>
  <c r="C98" i="1"/>
  <c r="G98" i="1" s="1"/>
  <c r="H97" i="1"/>
  <c r="D97" i="1"/>
  <c r="C97" i="1"/>
  <c r="G97" i="1" s="1"/>
  <c r="H96" i="1"/>
  <c r="D96" i="1"/>
  <c r="C96" i="1"/>
  <c r="G96" i="1" s="1"/>
  <c r="H95" i="1"/>
  <c r="D95" i="1"/>
  <c r="C95" i="1"/>
  <c r="G95" i="1" s="1"/>
  <c r="D94" i="1"/>
  <c r="H94" i="1" s="1"/>
  <c r="C94" i="1"/>
  <c r="D93" i="1"/>
  <c r="G93" i="1" s="1"/>
  <c r="C93" i="1"/>
  <c r="H93" i="1" s="1"/>
  <c r="D92" i="1"/>
  <c r="G92" i="1" s="1"/>
  <c r="C92" i="1"/>
  <c r="H92" i="1" s="1"/>
  <c r="D91" i="1"/>
  <c r="G91" i="1" s="1"/>
  <c r="C91" i="1"/>
  <c r="H91" i="1" s="1"/>
  <c r="D90" i="1"/>
  <c r="G90" i="1" s="1"/>
  <c r="C90" i="1"/>
  <c r="H90" i="1" s="1"/>
  <c r="D89" i="1"/>
  <c r="G89" i="1" s="1"/>
  <c r="C89" i="1"/>
  <c r="H89" i="1" s="1"/>
  <c r="D88" i="1"/>
  <c r="C88" i="1"/>
  <c r="D87" i="1"/>
  <c r="H87" i="1" s="1"/>
  <c r="C87" i="1"/>
  <c r="D86" i="1"/>
  <c r="C86" i="1"/>
  <c r="D85" i="1"/>
  <c r="H85" i="1" s="1"/>
  <c r="C85" i="1"/>
  <c r="D84" i="1"/>
  <c r="C84" i="1"/>
  <c r="D83" i="1"/>
  <c r="H83" i="1" s="1"/>
  <c r="C83" i="1"/>
  <c r="D82" i="1"/>
  <c r="C82" i="1"/>
  <c r="D81" i="1"/>
  <c r="H81" i="1" s="1"/>
  <c r="C81" i="1"/>
  <c r="D80" i="1"/>
  <c r="C80" i="1"/>
  <c r="D77" i="1"/>
  <c r="G77" i="1" s="1"/>
  <c r="C77" i="1"/>
  <c r="D76" i="1"/>
  <c r="C76" i="1"/>
  <c r="D75" i="1"/>
  <c r="H75" i="1" s="1"/>
  <c r="C75" i="1"/>
  <c r="D74" i="1"/>
  <c r="C74" i="1"/>
  <c r="C73" i="1"/>
  <c r="D72" i="1"/>
  <c r="C72" i="1"/>
  <c r="H71" i="1"/>
  <c r="D71" i="1"/>
  <c r="C71" i="1"/>
  <c r="G71" i="1" s="1"/>
  <c r="C70" i="1"/>
  <c r="D69" i="1"/>
  <c r="C69" i="1"/>
  <c r="H69" i="1" s="1"/>
  <c r="H68" i="1"/>
  <c r="D68" i="1"/>
  <c r="G68" i="1" s="1"/>
  <c r="C68" i="1"/>
  <c r="C67" i="1"/>
  <c r="D66" i="1"/>
  <c r="G66" i="1" s="1"/>
  <c r="C66" i="1"/>
  <c r="D65" i="1"/>
  <c r="C65" i="1"/>
  <c r="H65" i="1" s="1"/>
  <c r="C64" i="1"/>
  <c r="D63" i="1"/>
  <c r="C63" i="1"/>
  <c r="H62" i="1"/>
  <c r="D62" i="1"/>
  <c r="C62" i="1"/>
  <c r="G62" i="1" s="1"/>
  <c r="H61" i="1"/>
  <c r="D61" i="1"/>
  <c r="C61" i="1"/>
  <c r="G61" i="1" s="1"/>
  <c r="D60" i="1"/>
  <c r="H60" i="1" s="1"/>
  <c r="C60" i="1"/>
  <c r="D59" i="1"/>
  <c r="C59" i="1"/>
  <c r="H59" i="1" s="1"/>
  <c r="H58" i="1"/>
  <c r="D58" i="1"/>
  <c r="C58" i="1"/>
  <c r="C57" i="1"/>
  <c r="D56" i="1"/>
  <c r="C56" i="1"/>
  <c r="H56" i="1" s="1"/>
  <c r="D55" i="1"/>
  <c r="H55" i="1" s="1"/>
  <c r="C55" i="1"/>
  <c r="C54" i="1"/>
  <c r="D53" i="1"/>
  <c r="H53" i="1" s="1"/>
  <c r="C53" i="1"/>
  <c r="D52" i="1"/>
  <c r="C52" i="1"/>
  <c r="H51" i="1"/>
  <c r="G51" i="1"/>
  <c r="D51" i="1"/>
  <c r="C51" i="1"/>
  <c r="D50" i="1"/>
  <c r="H50" i="1" s="1"/>
  <c r="C50" i="1"/>
  <c r="C49" i="1"/>
  <c r="D48" i="1"/>
  <c r="C48" i="1"/>
  <c r="D47" i="1"/>
  <c r="H47" i="1" s="1"/>
  <c r="C47" i="1"/>
  <c r="C46" i="1"/>
  <c r="D44" i="1"/>
  <c r="H44" i="1" s="1"/>
  <c r="C44" i="1"/>
  <c r="D43" i="1"/>
  <c r="C43" i="1"/>
  <c r="G42" i="1"/>
  <c r="D42" i="1"/>
  <c r="H42" i="1" s="1"/>
  <c r="C42" i="1"/>
  <c r="G41" i="1"/>
  <c r="D41" i="1"/>
  <c r="H41" i="1" s="1"/>
  <c r="C41" i="1"/>
  <c r="G40" i="1"/>
  <c r="D40" i="1"/>
  <c r="H40" i="1" s="1"/>
  <c r="C40" i="1"/>
  <c r="G38" i="1"/>
  <c r="D38" i="1"/>
  <c r="H38" i="1" s="1"/>
  <c r="C38" i="1"/>
  <c r="G37" i="1"/>
  <c r="D37" i="1"/>
  <c r="H37" i="1" s="1"/>
  <c r="C37" i="1"/>
  <c r="G36" i="1"/>
  <c r="D36" i="1"/>
  <c r="H36" i="1" s="1"/>
  <c r="C36" i="1"/>
  <c r="D35" i="1"/>
  <c r="H34" i="1"/>
  <c r="G34" i="1"/>
  <c r="D34" i="1"/>
  <c r="C34" i="1"/>
  <c r="H33" i="1"/>
  <c r="G33" i="1"/>
  <c r="D33" i="1"/>
  <c r="C33" i="1"/>
  <c r="D32" i="1"/>
  <c r="D31" i="1"/>
  <c r="H31" i="1" s="1"/>
  <c r="C31" i="1"/>
  <c r="D30" i="1"/>
  <c r="C30" i="1"/>
  <c r="D29" i="1"/>
  <c r="G29" i="1" s="1"/>
  <c r="C29" i="1"/>
  <c r="D28" i="1"/>
  <c r="C28" i="1"/>
  <c r="D27" i="1"/>
  <c r="H27" i="1" s="1"/>
  <c r="C27" i="1"/>
  <c r="D26" i="1"/>
  <c r="C26" i="1"/>
  <c r="C25" i="1"/>
  <c r="D24" i="1"/>
  <c r="C24" i="1"/>
  <c r="H24" i="1" s="1"/>
  <c r="D23" i="1"/>
  <c r="C23" i="1"/>
  <c r="H23" i="1" s="1"/>
  <c r="D22" i="1"/>
  <c r="C22" i="1"/>
  <c r="D21" i="1"/>
  <c r="H21" i="1" s="1"/>
  <c r="C21" i="1"/>
  <c r="D20" i="1"/>
  <c r="C20" i="1"/>
  <c r="C19" i="1"/>
  <c r="H18" i="1"/>
  <c r="D18" i="1"/>
  <c r="C18" i="1"/>
  <c r="H17" i="1"/>
  <c r="D17" i="1"/>
  <c r="G17" i="1" s="1"/>
  <c r="C17" i="1"/>
  <c r="G16" i="1"/>
  <c r="D16" i="1"/>
  <c r="H16" i="1" s="1"/>
  <c r="C16" i="1"/>
  <c r="G15" i="1"/>
  <c r="D15" i="1"/>
  <c r="H15" i="1" s="1"/>
  <c r="C15" i="1"/>
  <c r="G14" i="1"/>
  <c r="D14" i="1"/>
  <c r="H14" i="1" s="1"/>
  <c r="C14" i="1"/>
  <c r="C13" i="1"/>
  <c r="G13" i="1" s="1"/>
  <c r="D12" i="1"/>
  <c r="H12" i="1" s="1"/>
  <c r="C12" i="1"/>
  <c r="D11" i="1"/>
  <c r="C11" i="1"/>
  <c r="D10" i="1"/>
  <c r="H10" i="1" s="1"/>
  <c r="C10" i="1"/>
  <c r="D9" i="1"/>
  <c r="C9" i="1"/>
  <c r="D8" i="1"/>
  <c r="G8" i="1" s="1"/>
  <c r="C8" i="1"/>
  <c r="D7" i="1"/>
  <c r="C7" i="1"/>
  <c r="D6" i="1"/>
  <c r="G6" i="1" s="1"/>
  <c r="C6" i="1"/>
  <c r="D5" i="1"/>
  <c r="C5" i="1"/>
  <c r="D4" i="1"/>
  <c r="H4" i="1" s="1"/>
  <c r="C4" i="1"/>
  <c r="G1257" i="1" l="1"/>
  <c r="G1256" i="1"/>
  <c r="G1565" i="1"/>
  <c r="G1558" i="1"/>
  <c r="G1545" i="1"/>
  <c r="H1686" i="1"/>
  <c r="G1685" i="1"/>
  <c r="H1683" i="1"/>
  <c r="C1681" i="1"/>
  <c r="H1681" i="1" s="1"/>
  <c r="G1682" i="1"/>
  <c r="G1669" i="1"/>
  <c r="H1669" i="1"/>
  <c r="H1670" i="1"/>
  <c r="H1667" i="1"/>
  <c r="G1666" i="1"/>
  <c r="H1662" i="1"/>
  <c r="G1658" i="1"/>
  <c r="H1654" i="1"/>
  <c r="H1651" i="1"/>
  <c r="G1648" i="1"/>
  <c r="G1646" i="1"/>
  <c r="G1632" i="1"/>
  <c r="G1650" i="1"/>
  <c r="G1637" i="1"/>
  <c r="H1634" i="1"/>
  <c r="G1618" i="1"/>
  <c r="G1616" i="1"/>
  <c r="G1613" i="1"/>
  <c r="H1611" i="1"/>
  <c r="G1610" i="1"/>
  <c r="G1608" i="1"/>
  <c r="G1606" i="1"/>
  <c r="H1603" i="1"/>
  <c r="H1601" i="1"/>
  <c r="G1600" i="1"/>
  <c r="G1597" i="1"/>
  <c r="G1595" i="1"/>
  <c r="H1595" i="1"/>
  <c r="H1593" i="1"/>
  <c r="G1590" i="1"/>
  <c r="G1589" i="1"/>
  <c r="G1586" i="1"/>
  <c r="F75" i="6"/>
  <c r="G1405" i="1"/>
  <c r="F28" i="6"/>
  <c r="G1424" i="1"/>
  <c r="G1410" i="1"/>
  <c r="D1526" i="1"/>
  <c r="H1526" i="1" s="1"/>
  <c r="F122" i="6"/>
  <c r="D1495" i="1"/>
  <c r="H1495" i="1" s="1"/>
  <c r="D1450" i="1"/>
  <c r="F39" i="6"/>
  <c r="G1435" i="1"/>
  <c r="G1433" i="1"/>
  <c r="G1430" i="1"/>
  <c r="G1428" i="1"/>
  <c r="G1418" i="1"/>
  <c r="F22" i="6"/>
  <c r="G1419" i="1"/>
  <c r="G1417" i="1"/>
  <c r="G1416" i="1"/>
  <c r="G1415" i="1"/>
  <c r="G1411" i="1"/>
  <c r="G1409" i="1"/>
  <c r="G1407" i="1"/>
  <c r="G1404" i="1"/>
  <c r="D1402" i="1"/>
  <c r="H1402" i="1" s="1"/>
  <c r="G1403" i="1"/>
  <c r="E296" i="9"/>
  <c r="B296" i="9" s="1"/>
  <c r="E25" i="9"/>
  <c r="H222" i="1"/>
  <c r="G222" i="1"/>
  <c r="H318" i="1"/>
  <c r="G318" i="1"/>
  <c r="H5" i="1"/>
  <c r="H9" i="1"/>
  <c r="G23" i="1"/>
  <c r="H28" i="1"/>
  <c r="H104" i="1"/>
  <c r="H110" i="1"/>
  <c r="H205" i="1"/>
  <c r="G205" i="1"/>
  <c r="H271" i="1"/>
  <c r="G271" i="1"/>
  <c r="H273" i="1"/>
  <c r="G273" i="1"/>
  <c r="G313" i="1"/>
  <c r="H313" i="1"/>
  <c r="H323" i="1"/>
  <c r="G323" i="1"/>
  <c r="H7" i="1"/>
  <c r="H11" i="1"/>
  <c r="G24" i="1"/>
  <c r="G26" i="1"/>
  <c r="H30" i="1"/>
  <c r="H48" i="1"/>
  <c r="G59" i="1"/>
  <c r="G65" i="1"/>
  <c r="G106" i="1"/>
  <c r="G18" i="1"/>
  <c r="H20" i="1"/>
  <c r="H22" i="1"/>
  <c r="G43" i="1"/>
  <c r="H52" i="1"/>
  <c r="G56" i="1"/>
  <c r="G58" i="1"/>
  <c r="G69" i="1"/>
  <c r="H72" i="1"/>
  <c r="G74" i="1"/>
  <c r="H76" i="1"/>
  <c r="H80" i="1"/>
  <c r="H82" i="1"/>
  <c r="H84" i="1"/>
  <c r="H86" i="1"/>
  <c r="H88" i="1"/>
  <c r="H99" i="1"/>
  <c r="G100" i="1"/>
  <c r="G101" i="1"/>
  <c r="G109" i="1"/>
  <c r="H114" i="1"/>
  <c r="H126" i="1"/>
  <c r="H128" i="1"/>
  <c r="G133" i="1"/>
  <c r="H135" i="1"/>
  <c r="G139" i="1"/>
  <c r="H140" i="1"/>
  <c r="H142" i="1"/>
  <c r="G144" i="1"/>
  <c r="G147" i="1"/>
  <c r="H176" i="1"/>
  <c r="H180" i="1"/>
  <c r="G201" i="1"/>
  <c r="G319" i="1"/>
  <c r="H319" i="1"/>
  <c r="G115" i="1"/>
  <c r="H145" i="1"/>
  <c r="H179" i="1"/>
  <c r="H183" i="1"/>
  <c r="H200" i="1"/>
  <c r="G200" i="1"/>
  <c r="H202" i="1"/>
  <c r="H260" i="1"/>
  <c r="G260" i="1"/>
  <c r="H272" i="1"/>
  <c r="G272" i="1"/>
  <c r="H275" i="1"/>
  <c r="G275" i="1"/>
  <c r="G301" i="1"/>
  <c r="H301" i="1"/>
  <c r="H324" i="1"/>
  <c r="G324" i="1"/>
  <c r="H206" i="1"/>
  <c r="H208" i="1"/>
  <c r="G210" i="1"/>
  <c r="H214" i="1"/>
  <c r="H216" i="1"/>
  <c r="G223" i="1"/>
  <c r="G225" i="1"/>
  <c r="H228" i="1"/>
  <c r="H230" i="1"/>
  <c r="H232" i="1"/>
  <c r="H234" i="1"/>
  <c r="H236" i="1"/>
  <c r="G239" i="1"/>
  <c r="G243" i="1"/>
  <c r="G245" i="1"/>
  <c r="G247" i="1"/>
  <c r="H249" i="1"/>
  <c r="H266" i="1"/>
  <c r="H268" i="1"/>
  <c r="H276" i="1"/>
  <c r="H278" i="1"/>
  <c r="G280" i="1"/>
  <c r="H282" i="1"/>
  <c r="G284" i="1"/>
  <c r="H286" i="1"/>
  <c r="H288" i="1"/>
  <c r="H290" i="1"/>
  <c r="G292" i="1"/>
  <c r="G312" i="1"/>
  <c r="G341" i="1"/>
  <c r="H343" i="1"/>
  <c r="H345" i="1"/>
  <c r="H347" i="1"/>
  <c r="H350" i="1"/>
  <c r="G352" i="1"/>
  <c r="H362" i="1"/>
  <c r="H367" i="1"/>
  <c r="H370" i="1"/>
  <c r="H373" i="1"/>
  <c r="G376" i="1"/>
  <c r="G378" i="1"/>
  <c r="H380" i="1"/>
  <c r="G382" i="1"/>
  <c r="H397" i="1"/>
  <c r="H399" i="1"/>
  <c r="G404" i="1"/>
  <c r="G406" i="1"/>
  <c r="G408" i="1"/>
  <c r="G409" i="1"/>
  <c r="G410" i="1"/>
  <c r="G411" i="1"/>
  <c r="G414" i="1"/>
  <c r="G427" i="1"/>
  <c r="G428" i="1"/>
  <c r="G430" i="1"/>
  <c r="H432" i="1"/>
  <c r="H436" i="1"/>
  <c r="G450" i="1"/>
  <c r="G452" i="1"/>
  <c r="H453" i="1"/>
  <c r="H457" i="1"/>
  <c r="G458" i="1"/>
  <c r="G459" i="1"/>
  <c r="G461" i="1"/>
  <c r="H538" i="1"/>
  <c r="H546" i="1"/>
  <c r="H570" i="1"/>
  <c r="H576" i="1"/>
  <c r="G113" i="1"/>
  <c r="G127" i="1"/>
  <c r="H129" i="1"/>
  <c r="H132" i="1"/>
  <c r="H134" i="1"/>
  <c r="H152" i="1"/>
  <c r="H154" i="1"/>
  <c r="H184" i="1"/>
  <c r="G186" i="1"/>
  <c r="H188" i="1"/>
  <c r="G190" i="1"/>
  <c r="H192" i="1"/>
  <c r="H194" i="1"/>
  <c r="H196" i="1"/>
  <c r="H219" i="1"/>
  <c r="H241" i="1"/>
  <c r="G262" i="1"/>
  <c r="H264" i="1"/>
  <c r="H294" i="1"/>
  <c r="H300" i="1"/>
  <c r="G308" i="1"/>
  <c r="G311" i="1"/>
  <c r="H317" i="1"/>
  <c r="G326" i="1"/>
  <c r="H328" i="1"/>
  <c r="H330" i="1"/>
  <c r="H332" i="1"/>
  <c r="H334" i="1"/>
  <c r="H336" i="1"/>
  <c r="H338" i="1"/>
  <c r="H340" i="1"/>
  <c r="G354" i="1"/>
  <c r="H358" i="1"/>
  <c r="H360" i="1"/>
  <c r="G366" i="1"/>
  <c r="G372" i="1"/>
  <c r="G375" i="1"/>
  <c r="H385" i="1"/>
  <c r="H387" i="1"/>
  <c r="G389" i="1"/>
  <c r="H391" i="1"/>
  <c r="H393" i="1"/>
  <c r="H395" i="1"/>
  <c r="H426" i="1"/>
  <c r="G435" i="1"/>
  <c r="H438" i="1"/>
  <c r="H441" i="1"/>
  <c r="H443" i="1"/>
  <c r="H445" i="1"/>
  <c r="H447" i="1"/>
  <c r="G449" i="1"/>
  <c r="G455" i="1"/>
  <c r="G456" i="1"/>
  <c r="G466" i="1"/>
  <c r="H468" i="1"/>
  <c r="G472" i="1"/>
  <c r="H481" i="1"/>
  <c r="G481" i="1"/>
  <c r="G510" i="1"/>
  <c r="G532" i="1"/>
  <c r="H532" i="1"/>
  <c r="G542" i="1"/>
  <c r="H545" i="1"/>
  <c r="G553" i="1"/>
  <c r="H553" i="1"/>
  <c r="G562" i="1"/>
  <c r="H569" i="1"/>
  <c r="H575" i="1"/>
  <c r="H582" i="1"/>
  <c r="H622" i="1"/>
  <c r="G625" i="1"/>
  <c r="G635" i="1"/>
  <c r="G648" i="1"/>
  <c r="H648" i="1"/>
  <c r="G651" i="1"/>
  <c r="G655" i="1"/>
  <c r="H231" i="1"/>
  <c r="H233" i="1"/>
  <c r="H235" i="1"/>
  <c r="H237" i="1"/>
  <c r="H240" i="1"/>
  <c r="G244" i="1"/>
  <c r="H246" i="1"/>
  <c r="H248" i="1"/>
  <c r="H267" i="1"/>
  <c r="H277" i="1"/>
  <c r="H279" i="1"/>
  <c r="H281" i="1"/>
  <c r="H283" i="1"/>
  <c r="H285" i="1"/>
  <c r="H287" i="1"/>
  <c r="H289" i="1"/>
  <c r="H291" i="1"/>
  <c r="G302" i="1"/>
  <c r="G306" i="1"/>
  <c r="G315" i="1"/>
  <c r="H342" i="1"/>
  <c r="G344" i="1"/>
  <c r="H346" i="1"/>
  <c r="G348" i="1"/>
  <c r="H351" i="1"/>
  <c r="G353" i="1"/>
  <c r="H365" i="1"/>
  <c r="G369" i="1"/>
  <c r="G371" i="1"/>
  <c r="H377" i="1"/>
  <c r="H379" i="1"/>
  <c r="G381" i="1"/>
  <c r="H398" i="1"/>
  <c r="G400" i="1"/>
  <c r="H403" i="1"/>
  <c r="H429" i="1"/>
  <c r="H431" i="1"/>
  <c r="H433" i="1"/>
  <c r="G437" i="1"/>
  <c r="G454" i="1"/>
  <c r="H462" i="1"/>
  <c r="G465" i="1"/>
  <c r="H469" i="1"/>
  <c r="G471" i="1"/>
  <c r="G477" i="1"/>
  <c r="H498" i="1"/>
  <c r="H507" i="1"/>
  <c r="G509" i="1"/>
  <c r="G541" i="1"/>
  <c r="H541" i="1"/>
  <c r="H549" i="1"/>
  <c r="G549" i="1"/>
  <c r="H560" i="1"/>
  <c r="G561" i="1"/>
  <c r="G573" i="1"/>
  <c r="H581" i="1"/>
  <c r="G586" i="1"/>
  <c r="G588" i="1"/>
  <c r="G600" i="1"/>
  <c r="G606" i="1"/>
  <c r="G607" i="1"/>
  <c r="G632" i="1"/>
  <c r="G650" i="1"/>
  <c r="G654" i="1"/>
  <c r="H657" i="1"/>
  <c r="G585" i="1"/>
  <c r="H585" i="1"/>
  <c r="G967" i="1"/>
  <c r="H967" i="1"/>
  <c r="H981" i="1"/>
  <c r="G981" i="1"/>
  <c r="H475" i="1"/>
  <c r="H478" i="1"/>
  <c r="H482" i="1"/>
  <c r="H493" i="1"/>
  <c r="H495" i="1"/>
  <c r="H513" i="1"/>
  <c r="H515" i="1"/>
  <c r="H518" i="1"/>
  <c r="H520" i="1"/>
  <c r="G522" i="1"/>
  <c r="H528" i="1"/>
  <c r="G533" i="1"/>
  <c r="H543" i="1"/>
  <c r="H550" i="1"/>
  <c r="G554" i="1"/>
  <c r="G558" i="1"/>
  <c r="G587" i="1"/>
  <c r="H599" i="1"/>
  <c r="G604" i="1"/>
  <c r="H611" i="1"/>
  <c r="H613" i="1"/>
  <c r="H615" i="1"/>
  <c r="G618" i="1"/>
  <c r="H646" i="1"/>
  <c r="G649" i="1"/>
  <c r="H704" i="1"/>
  <c r="H723" i="1"/>
  <c r="G735" i="1"/>
  <c r="G739" i="1"/>
  <c r="H741" i="1"/>
  <c r="G743" i="1"/>
  <c r="H745" i="1"/>
  <c r="H747" i="1"/>
  <c r="H749" i="1"/>
  <c r="G751" i="1"/>
  <c r="H753" i="1"/>
  <c r="H755" i="1"/>
  <c r="H757" i="1"/>
  <c r="H759" i="1"/>
  <c r="H761" i="1"/>
  <c r="G763" i="1"/>
  <c r="G783" i="1"/>
  <c r="G788" i="1"/>
  <c r="G792" i="1"/>
  <c r="G798" i="1"/>
  <c r="G802" i="1"/>
  <c r="G806" i="1"/>
  <c r="G812" i="1"/>
  <c r="G819" i="1"/>
  <c r="H853" i="1"/>
  <c r="H881" i="1"/>
  <c r="H883" i="1"/>
  <c r="H885" i="1"/>
  <c r="H887" i="1"/>
  <c r="H889" i="1"/>
  <c r="H902" i="1"/>
  <c r="H908" i="1"/>
  <c r="H911" i="1"/>
  <c r="H913" i="1"/>
  <c r="H915" i="1"/>
  <c r="H929" i="1"/>
  <c r="G941" i="1"/>
  <c r="H952" i="1"/>
  <c r="G970" i="1"/>
  <c r="H977" i="1"/>
  <c r="G986" i="1"/>
  <c r="H1003" i="1"/>
  <c r="G1003" i="1"/>
  <c r="G1005" i="1"/>
  <c r="H1010" i="1"/>
  <c r="G1010" i="1"/>
  <c r="H1014" i="1"/>
  <c r="G1014" i="1"/>
  <c r="H1016" i="1"/>
  <c r="G1016" i="1"/>
  <c r="G1026" i="1"/>
  <c r="H1096" i="1"/>
  <c r="G1096" i="1"/>
  <c r="G796" i="1"/>
  <c r="G797" i="1"/>
  <c r="H803" i="1"/>
  <c r="H807" i="1"/>
  <c r="G818" i="1"/>
  <c r="G829" i="1"/>
  <c r="G830" i="1"/>
  <c r="G831" i="1"/>
  <c r="G832" i="1"/>
  <c r="G833" i="1"/>
  <c r="G834" i="1"/>
  <c r="G835" i="1"/>
  <c r="G836" i="1"/>
  <c r="G837" i="1"/>
  <c r="G838" i="1"/>
  <c r="G839" i="1"/>
  <c r="G840" i="1"/>
  <c r="G841" i="1"/>
  <c r="G842" i="1"/>
  <c r="G843" i="1"/>
  <c r="G844" i="1"/>
  <c r="G845" i="1"/>
  <c r="G846" i="1"/>
  <c r="G847" i="1"/>
  <c r="G848" i="1"/>
  <c r="G849" i="1"/>
  <c r="G850" i="1"/>
  <c r="G851" i="1"/>
  <c r="G852" i="1"/>
  <c r="G910" i="1"/>
  <c r="G939" i="1"/>
  <c r="G940" i="1"/>
  <c r="G969" i="1"/>
  <c r="G474" i="1"/>
  <c r="H476" i="1"/>
  <c r="H483" i="1"/>
  <c r="G490" i="1"/>
  <c r="H492" i="1"/>
  <c r="G494" i="1"/>
  <c r="H506" i="1"/>
  <c r="H512" i="1"/>
  <c r="H514" i="1"/>
  <c r="H517" i="1"/>
  <c r="H519" i="1"/>
  <c r="H521" i="1"/>
  <c r="H527" i="1"/>
  <c r="G535" i="1"/>
  <c r="G537" i="1"/>
  <c r="G540" i="1"/>
  <c r="G556" i="1"/>
  <c r="G564" i="1"/>
  <c r="H568" i="1"/>
  <c r="G584" i="1"/>
  <c r="G590" i="1"/>
  <c r="H596" i="1"/>
  <c r="H598" i="1"/>
  <c r="H608" i="1"/>
  <c r="H612" i="1"/>
  <c r="H614" i="1"/>
  <c r="H616" i="1"/>
  <c r="G621" i="1"/>
  <c r="H626" i="1"/>
  <c r="H629" i="1"/>
  <c r="H636" i="1"/>
  <c r="G645" i="1"/>
  <c r="G647" i="1"/>
  <c r="H656" i="1"/>
  <c r="H705" i="1"/>
  <c r="H716" i="1"/>
  <c r="H724" i="1"/>
  <c r="G733" i="1"/>
  <c r="H734" i="1"/>
  <c r="H738" i="1"/>
  <c r="H740" i="1"/>
  <c r="H742" i="1"/>
  <c r="H744" i="1"/>
  <c r="G746" i="1"/>
  <c r="H748" i="1"/>
  <c r="H750" i="1"/>
  <c r="H752" i="1"/>
  <c r="H754" i="1"/>
  <c r="H756" i="1"/>
  <c r="H758" i="1"/>
  <c r="H760" i="1"/>
  <c r="H762" i="1"/>
  <c r="G781" i="1"/>
  <c r="H782" i="1"/>
  <c r="G786" i="1"/>
  <c r="H787" i="1"/>
  <c r="G790" i="1"/>
  <c r="H791" i="1"/>
  <c r="G794" i="1"/>
  <c r="H795" i="1"/>
  <c r="G799" i="1"/>
  <c r="G810" i="1"/>
  <c r="H811" i="1"/>
  <c r="G816" i="1"/>
  <c r="H817" i="1"/>
  <c r="H826" i="1"/>
  <c r="G828" i="1"/>
  <c r="G880" i="1"/>
  <c r="H882" i="1"/>
  <c r="H884" i="1"/>
  <c r="H886" i="1"/>
  <c r="H888" i="1"/>
  <c r="H901" i="1"/>
  <c r="H903" i="1"/>
  <c r="G907" i="1"/>
  <c r="H909" i="1"/>
  <c r="H912" i="1"/>
  <c r="H914" i="1"/>
  <c r="H916" i="1"/>
  <c r="H923" i="1"/>
  <c r="G928" i="1"/>
  <c r="H938" i="1"/>
  <c r="H948" i="1"/>
  <c r="H949" i="1"/>
  <c r="H950" i="1"/>
  <c r="H954" i="1"/>
  <c r="G974" i="1"/>
  <c r="H979" i="1"/>
  <c r="G984" i="1"/>
  <c r="G987" i="1"/>
  <c r="H1006" i="1"/>
  <c r="H1013" i="1"/>
  <c r="G1013" i="1"/>
  <c r="H1015" i="1"/>
  <c r="G1015" i="1"/>
  <c r="H1027" i="1"/>
  <c r="H1095" i="1"/>
  <c r="G1095"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G1484" i="1"/>
  <c r="H1484" i="1"/>
  <c r="G1488" i="1"/>
  <c r="H1488" i="1"/>
  <c r="G1493" i="1"/>
  <c r="H1493" i="1"/>
  <c r="G1496" i="1"/>
  <c r="H1496" i="1"/>
  <c r="G1501" i="1"/>
  <c r="H1501" i="1"/>
  <c r="G1504" i="1"/>
  <c r="H1504" i="1"/>
  <c r="G1509" i="1"/>
  <c r="H1509" i="1"/>
  <c r="H1512" i="1"/>
  <c r="G1512" i="1"/>
  <c r="H1514" i="1"/>
  <c r="G1514" i="1"/>
  <c r="H1516" i="1"/>
  <c r="G1516" i="1"/>
  <c r="H1527" i="1"/>
  <c r="G1527" i="1"/>
  <c r="H1529" i="1"/>
  <c r="G1529" i="1"/>
  <c r="H1531" i="1"/>
  <c r="G1531" i="1"/>
  <c r="H1533" i="1"/>
  <c r="G1533" i="1"/>
  <c r="H1535" i="1"/>
  <c r="G1535" i="1"/>
  <c r="H1541" i="1"/>
  <c r="G1541" i="1"/>
  <c r="H958" i="1"/>
  <c r="H960" i="1"/>
  <c r="H962" i="1"/>
  <c r="G964" i="1"/>
  <c r="G973" i="1"/>
  <c r="H983" i="1"/>
  <c r="G1000" i="1"/>
  <c r="G1004" i="1"/>
  <c r="G1043" i="1"/>
  <c r="G1045" i="1"/>
  <c r="H1047" i="1"/>
  <c r="G1049" i="1"/>
  <c r="H1051" i="1"/>
  <c r="H1053" i="1"/>
  <c r="G1055" i="1"/>
  <c r="H1057" i="1"/>
  <c r="G1059" i="1"/>
  <c r="G1061" i="1"/>
  <c r="H1063" i="1"/>
  <c r="H1065" i="1"/>
  <c r="H1067" i="1"/>
  <c r="G1069" i="1"/>
  <c r="G1071" i="1"/>
  <c r="H1077" i="1"/>
  <c r="H1079" i="1"/>
  <c r="H1109" i="1"/>
  <c r="G1110" i="1"/>
  <c r="G1111" i="1"/>
  <c r="G1113" i="1"/>
  <c r="G1114" i="1"/>
  <c r="H1118" i="1"/>
  <c r="G1119" i="1"/>
  <c r="H1125" i="1"/>
  <c r="H1127" i="1"/>
  <c r="H1129" i="1"/>
  <c r="G1131" i="1"/>
  <c r="G1149" i="1"/>
  <c r="H1150" i="1"/>
  <c r="G1153" i="1"/>
  <c r="G1154" i="1"/>
  <c r="G1155" i="1"/>
  <c r="G1156" i="1"/>
  <c r="G1157" i="1"/>
  <c r="G1158" i="1"/>
  <c r="G1159" i="1"/>
  <c r="G1160" i="1"/>
  <c r="G1161" i="1"/>
  <c r="G1162" i="1"/>
  <c r="G1163" i="1"/>
  <c r="G1164" i="1"/>
  <c r="G1165" i="1"/>
  <c r="G1166" i="1"/>
  <c r="G1167" i="1"/>
  <c r="H1171" i="1"/>
  <c r="G1173" i="1"/>
  <c r="H1175" i="1"/>
  <c r="G1192" i="1"/>
  <c r="G1212" i="1"/>
  <c r="H1258" i="1"/>
  <c r="G1262" i="1"/>
  <c r="H1271" i="1"/>
  <c r="G1288" i="1"/>
  <c r="G1298" i="1"/>
  <c r="G1304" i="1"/>
  <c r="G1306" i="1"/>
  <c r="G1308" i="1"/>
  <c r="H1311" i="1"/>
  <c r="G1313" i="1"/>
  <c r="G1315" i="1"/>
  <c r="G1324" i="1"/>
  <c r="G1326" i="1"/>
  <c r="G1328" i="1"/>
  <c r="H1331" i="1"/>
  <c r="G1333" i="1"/>
  <c r="G1336" i="1"/>
  <c r="G1339" i="1"/>
  <c r="G1341" i="1"/>
  <c r="G1343" i="1"/>
  <c r="G1345" i="1"/>
  <c r="G1347" i="1"/>
  <c r="G1351" i="1"/>
  <c r="G1354" i="1"/>
  <c r="G1356" i="1"/>
  <c r="G1361" i="1"/>
  <c r="G1372" i="1"/>
  <c r="G1373" i="1"/>
  <c r="H1380" i="1"/>
  <c r="H1397" i="1"/>
  <c r="G1423" i="1"/>
  <c r="G1427" i="1"/>
  <c r="G1432" i="1"/>
  <c r="G1436" i="1"/>
  <c r="G1108" i="1"/>
  <c r="G1123" i="1"/>
  <c r="H1193" i="1"/>
  <c r="H1196" i="1"/>
  <c r="H1203" i="1"/>
  <c r="G1335" i="1"/>
  <c r="G1353" i="1"/>
  <c r="H1382" i="1"/>
  <c r="H1424" i="1"/>
  <c r="H1428" i="1"/>
  <c r="H1433" i="1"/>
  <c r="H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489" i="1"/>
  <c r="H1489" i="1"/>
  <c r="G1492" i="1"/>
  <c r="H1492" i="1"/>
  <c r="G1497" i="1"/>
  <c r="H1497" i="1"/>
  <c r="G1500" i="1"/>
  <c r="H1500" i="1"/>
  <c r="G1505" i="1"/>
  <c r="H1505" i="1"/>
  <c r="G1508" i="1"/>
  <c r="H1508" i="1"/>
  <c r="H1511" i="1"/>
  <c r="G1511" i="1"/>
  <c r="H1513" i="1"/>
  <c r="G1513" i="1"/>
  <c r="H1515" i="1"/>
  <c r="G1515" i="1"/>
  <c r="H1517" i="1"/>
  <c r="G1517" i="1"/>
  <c r="H1528" i="1"/>
  <c r="G1528" i="1"/>
  <c r="H1530" i="1"/>
  <c r="G1530" i="1"/>
  <c r="H1532" i="1"/>
  <c r="G1532" i="1"/>
  <c r="H1534" i="1"/>
  <c r="G1534" i="1"/>
  <c r="H1536" i="1"/>
  <c r="G1536" i="1"/>
  <c r="H1540" i="1"/>
  <c r="G1540" i="1"/>
  <c r="I1545" i="1"/>
  <c r="G957" i="1"/>
  <c r="H959" i="1"/>
  <c r="H961" i="1"/>
  <c r="H963" i="1"/>
  <c r="G966" i="1"/>
  <c r="G976" i="1"/>
  <c r="H999" i="1"/>
  <c r="H1002" i="1"/>
  <c r="G1007" i="1"/>
  <c r="H1009" i="1"/>
  <c r="H1023" i="1"/>
  <c r="G1028" i="1"/>
  <c r="H1037" i="1"/>
  <c r="H1042" i="1"/>
  <c r="G1044" i="1"/>
  <c r="H1048" i="1"/>
  <c r="H1050" i="1"/>
  <c r="G1052" i="1"/>
  <c r="H1054" i="1"/>
  <c r="H1056" i="1"/>
  <c r="G1058" i="1"/>
  <c r="H1060" i="1"/>
  <c r="H1062" i="1"/>
  <c r="G1064" i="1"/>
  <c r="H1066" i="1"/>
  <c r="H1068" i="1"/>
  <c r="H1070" i="1"/>
  <c r="G1072" i="1"/>
  <c r="H1076" i="1"/>
  <c r="H1078" i="1"/>
  <c r="H1080" i="1"/>
  <c r="G1085" i="1"/>
  <c r="G1090" i="1"/>
  <c r="H1103" i="1"/>
  <c r="H1116" i="1"/>
  <c r="H1126" i="1"/>
  <c r="H1128" i="1"/>
  <c r="H1130" i="1"/>
  <c r="H1172" i="1"/>
  <c r="H1174" i="1"/>
  <c r="H1195" i="1"/>
  <c r="G1198" i="1"/>
  <c r="H1199" i="1"/>
  <c r="H1202" i="1"/>
  <c r="G1204" i="1"/>
  <c r="G1210" i="1"/>
  <c r="G1214" i="1"/>
  <c r="G1217" i="1"/>
  <c r="G1222" i="1"/>
  <c r="H1226" i="1"/>
  <c r="H1233" i="1"/>
  <c r="H1253" i="1"/>
  <c r="G1263" i="1"/>
  <c r="H1280" i="1"/>
  <c r="H1282" i="1"/>
  <c r="G1293" i="1"/>
  <c r="G1303" i="1"/>
  <c r="G1305" i="1"/>
  <c r="H1309" i="1"/>
  <c r="G1312" i="1"/>
  <c r="G1314" i="1"/>
  <c r="G1316" i="1"/>
  <c r="H1318" i="1"/>
  <c r="H1325" i="1"/>
  <c r="G1327" i="1"/>
  <c r="G1329" i="1"/>
  <c r="G1332" i="1"/>
  <c r="G1334" i="1"/>
  <c r="G1338" i="1"/>
  <c r="G1342" i="1"/>
  <c r="G1344" i="1"/>
  <c r="G1346" i="1"/>
  <c r="G1352" i="1"/>
  <c r="G1355" i="1"/>
  <c r="G1357" i="1"/>
  <c r="H1372" i="1"/>
  <c r="G1376" i="1"/>
  <c r="G1381" i="1"/>
  <c r="H1383" i="1"/>
  <c r="G1392" i="1"/>
  <c r="H1396" i="1"/>
  <c r="H1423" i="1"/>
  <c r="G1425" i="1"/>
  <c r="H1427" i="1"/>
  <c r="G1429" i="1"/>
  <c r="H1432" i="1"/>
  <c r="G1434" i="1"/>
  <c r="H1436" i="1"/>
  <c r="G1438" i="1"/>
  <c r="G1635" i="1"/>
  <c r="H1635" i="1"/>
  <c r="H1656" i="1"/>
  <c r="G1656" i="1"/>
  <c r="G1659" i="1"/>
  <c r="H1659" i="1"/>
  <c r="H1672" i="1"/>
  <c r="G1672" i="1"/>
  <c r="H25" i="1"/>
  <c r="D43" i="4"/>
  <c r="F44" i="4"/>
  <c r="H486" i="1"/>
  <c r="E22" i="7"/>
  <c r="D1556" i="1"/>
  <c r="H1556" i="1" s="1"/>
  <c r="D1571" i="1"/>
  <c r="H1571" i="1" s="1"/>
  <c r="I35" i="3"/>
  <c r="G1487" i="1"/>
  <c r="G1491" i="1"/>
  <c r="G1499" i="1"/>
  <c r="G1503" i="1"/>
  <c r="G1507" i="1"/>
  <c r="J1543" i="1"/>
  <c r="G1543" i="1"/>
  <c r="I1543" i="1" s="1"/>
  <c r="J1544" i="1"/>
  <c r="J1554" i="1"/>
  <c r="H1577" i="1"/>
  <c r="G1584" i="1"/>
  <c r="G1598" i="1"/>
  <c r="G1614" i="1"/>
  <c r="G1624" i="1"/>
  <c r="G1629" i="1"/>
  <c r="G1638" i="1"/>
  <c r="G1640" i="1"/>
  <c r="G1645" i="1"/>
  <c r="G1678" i="1"/>
  <c r="H1678" i="1"/>
  <c r="F17" i="4"/>
  <c r="D7" i="4"/>
  <c r="D262" i="4"/>
  <c r="C258" i="1" s="1"/>
  <c r="F263" i="4"/>
  <c r="G1486" i="1"/>
  <c r="G1490" i="1"/>
  <c r="G1494" i="1"/>
  <c r="G1498" i="1"/>
  <c r="G1502" i="1"/>
  <c r="G1506" i="1"/>
  <c r="G1569" i="1"/>
  <c r="G1571" i="1"/>
  <c r="J1578" i="1"/>
  <c r="G1581" i="1"/>
  <c r="H1581" i="1"/>
  <c r="G1627" i="1"/>
  <c r="H1627" i="1"/>
  <c r="G1643" i="1"/>
  <c r="H1643" i="1"/>
  <c r="H1674" i="1"/>
  <c r="G1674" i="1"/>
  <c r="F204" i="5"/>
  <c r="D203" i="5"/>
  <c r="C1207" i="1" s="1"/>
  <c r="H1580" i="1"/>
  <c r="I1580" i="1" s="1"/>
  <c r="H1680" i="1"/>
  <c r="G1680" i="1"/>
  <c r="H49" i="1"/>
  <c r="H125" i="1"/>
  <c r="F150" i="5"/>
  <c r="D147" i="5"/>
  <c r="C1152" i="1" s="1"/>
  <c r="H1176" i="1"/>
  <c r="D6" i="8"/>
  <c r="C1583" i="1" s="1"/>
  <c r="G1583" i="1" s="1"/>
  <c r="C1585" i="1"/>
  <c r="C1623" i="1"/>
  <c r="G1623" i="1" s="1"/>
  <c r="H1664" i="1"/>
  <c r="G1664" i="1"/>
  <c r="H13" i="1"/>
  <c r="H19" i="1"/>
  <c r="H242" i="1"/>
  <c r="H383" i="1"/>
  <c r="F71" i="5"/>
  <c r="G181" i="9"/>
  <c r="E181" i="9" s="1"/>
  <c r="B181" i="9" s="1"/>
  <c r="E304" i="9"/>
  <c r="B304" i="9" s="1"/>
  <c r="F64" i="4"/>
  <c r="F91" i="4"/>
  <c r="H212" i="1"/>
  <c r="F234" i="4"/>
  <c r="F237" i="4"/>
  <c r="F250" i="4"/>
  <c r="G396" i="1"/>
  <c r="G1526" i="1"/>
  <c r="B82" i="9"/>
  <c r="E83" i="9"/>
  <c r="B83" i="9" s="1"/>
  <c r="E87" i="9"/>
  <c r="B87" i="9" s="1"/>
  <c r="E91" i="9"/>
  <c r="B91" i="9" s="1"/>
  <c r="E95" i="9"/>
  <c r="B95" i="9" s="1"/>
  <c r="E99" i="9"/>
  <c r="B99" i="9" s="1"/>
  <c r="E103" i="9"/>
  <c r="B103" i="9" s="1"/>
  <c r="E107" i="9"/>
  <c r="B107" i="9" s="1"/>
  <c r="E111" i="9"/>
  <c r="B111" i="9" s="1"/>
  <c r="E115" i="9"/>
  <c r="B115" i="9" s="1"/>
  <c r="E159" i="9"/>
  <c r="B159" i="9" s="1"/>
  <c r="E163" i="9"/>
  <c r="B163" i="9" s="1"/>
  <c r="E167" i="9"/>
  <c r="B167" i="9" s="1"/>
  <c r="E171" i="9"/>
  <c r="B171" i="9" s="1"/>
  <c r="G189" i="9"/>
  <c r="E189" i="9" s="1"/>
  <c r="B189" i="9" s="1"/>
  <c r="B255" i="9"/>
  <c r="F267" i="9"/>
  <c r="B267" i="9" s="1"/>
  <c r="F271" i="9"/>
  <c r="B271" i="9" s="1"/>
  <c r="F275" i="9"/>
  <c r="B275" i="9" s="1"/>
  <c r="F279" i="9"/>
  <c r="B279" i="9" s="1"/>
  <c r="J1541" i="1"/>
  <c r="H1542" i="1"/>
  <c r="J1545" i="1"/>
  <c r="J1548" i="1"/>
  <c r="J1558" i="1"/>
  <c r="H130" i="1"/>
  <c r="F203" i="4"/>
  <c r="H250" i="1"/>
  <c r="D354" i="4"/>
  <c r="F354" i="4" s="1"/>
  <c r="F355" i="4"/>
  <c r="F61" i="6"/>
  <c r="D51" i="8"/>
  <c r="C1628" i="1" s="1"/>
  <c r="H1628" i="1" s="1"/>
  <c r="B25" i="9"/>
  <c r="E26" i="9"/>
  <c r="B26" i="9" s="1"/>
  <c r="E30" i="9"/>
  <c r="B30" i="9" s="1"/>
  <c r="E34" i="9"/>
  <c r="B34" i="9" s="1"/>
  <c r="E38" i="9"/>
  <c r="B38" i="9" s="1"/>
  <c r="B41" i="9"/>
  <c r="E42" i="9"/>
  <c r="B42" i="9" s="1"/>
  <c r="E46" i="9"/>
  <c r="B46" i="9" s="1"/>
  <c r="E50" i="9"/>
  <c r="B50" i="9" s="1"/>
  <c r="E54" i="9"/>
  <c r="B54" i="9" s="1"/>
  <c r="E58" i="9"/>
  <c r="B58" i="9" s="1"/>
  <c r="E62" i="9"/>
  <c r="B62" i="9" s="1"/>
  <c r="E66" i="9"/>
  <c r="B66" i="9" s="1"/>
  <c r="E70" i="9"/>
  <c r="B70" i="9" s="1"/>
  <c r="E78" i="9"/>
  <c r="B78" i="9" s="1"/>
  <c r="H64" i="1"/>
  <c r="F74" i="4"/>
  <c r="F77" i="4"/>
  <c r="F178" i="4"/>
  <c r="F225" i="4"/>
  <c r="H357" i="1"/>
  <c r="D648" i="4"/>
  <c r="C642" i="1" s="1"/>
  <c r="F452" i="4"/>
  <c r="E584" i="4"/>
  <c r="D578" i="1" s="1"/>
  <c r="F621" i="4"/>
  <c r="D12" i="5"/>
  <c r="F19" i="5"/>
  <c r="F56" i="5"/>
  <c r="F82" i="5"/>
  <c r="G1170" i="1"/>
  <c r="E178" i="5"/>
  <c r="D1182" i="1" s="1"/>
  <c r="F252" i="5"/>
  <c r="E114" i="6"/>
  <c r="D6" i="7"/>
  <c r="E29" i="9"/>
  <c r="B29" i="9" s="1"/>
  <c r="E33" i="9"/>
  <c r="B33" i="9" s="1"/>
  <c r="B40" i="9"/>
  <c r="E49" i="9"/>
  <c r="B49" i="9" s="1"/>
  <c r="E53" i="9"/>
  <c r="B53" i="9" s="1"/>
  <c r="E57" i="9"/>
  <c r="B57" i="9" s="1"/>
  <c r="E61" i="9"/>
  <c r="B61" i="9" s="1"/>
  <c r="E65" i="9"/>
  <c r="B65" i="9" s="1"/>
  <c r="E69" i="9"/>
  <c r="B69" i="9" s="1"/>
  <c r="E77" i="9"/>
  <c r="B77" i="9" s="1"/>
  <c r="E86" i="9"/>
  <c r="B86" i="9" s="1"/>
  <c r="E90" i="9"/>
  <c r="B90" i="9" s="1"/>
  <c r="E94" i="9"/>
  <c r="B94" i="9" s="1"/>
  <c r="E98" i="9"/>
  <c r="B98" i="9" s="1"/>
  <c r="E102" i="9"/>
  <c r="B102" i="9" s="1"/>
  <c r="B105" i="9"/>
  <c r="E106" i="9"/>
  <c r="B106" i="9" s="1"/>
  <c r="E110" i="9"/>
  <c r="B110" i="9" s="1"/>
  <c r="E114" i="9"/>
  <c r="B114" i="9" s="1"/>
  <c r="E119" i="9"/>
  <c r="B119" i="9" s="1"/>
  <c r="E123" i="9"/>
  <c r="B123" i="9" s="1"/>
  <c r="E127" i="9"/>
  <c r="B127" i="9" s="1"/>
  <c r="E131" i="9"/>
  <c r="B131" i="9" s="1"/>
  <c r="E135" i="9"/>
  <c r="B135" i="9" s="1"/>
  <c r="E139" i="9"/>
  <c r="B139" i="9" s="1"/>
  <c r="E158" i="9"/>
  <c r="B158" i="9" s="1"/>
  <c r="E162" i="9"/>
  <c r="B162" i="9" s="1"/>
  <c r="E166" i="9"/>
  <c r="B166" i="9" s="1"/>
  <c r="B169" i="9"/>
  <c r="E170" i="9"/>
  <c r="B170" i="9" s="1"/>
  <c r="B173" i="9"/>
  <c r="G193" i="9"/>
  <c r="E193" i="9" s="1"/>
  <c r="B193" i="9" s="1"/>
  <c r="F257" i="9"/>
  <c r="B257" i="9" s="1"/>
  <c r="F260" i="9"/>
  <c r="F261" i="9"/>
  <c r="B261" i="9" s="1"/>
  <c r="F287" i="9"/>
  <c r="B287" i="9" s="1"/>
  <c r="E309" i="4"/>
  <c r="D304" i="1" s="1"/>
  <c r="H422" i="1"/>
  <c r="H434" i="1"/>
  <c r="G464" i="1"/>
  <c r="H479" i="1"/>
  <c r="H491" i="1"/>
  <c r="H508" i="1"/>
  <c r="H1046" i="1"/>
  <c r="H1132" i="1"/>
  <c r="H1264" i="1"/>
  <c r="E5" i="6"/>
  <c r="I27" i="3" s="1"/>
  <c r="F107" i="6"/>
  <c r="F115" i="6"/>
  <c r="E6" i="7"/>
  <c r="D25" i="8"/>
  <c r="C1602" i="1" s="1"/>
  <c r="E51" i="9"/>
  <c r="B51" i="9" s="1"/>
  <c r="E59" i="9"/>
  <c r="B59" i="9" s="1"/>
  <c r="E79" i="9"/>
  <c r="B79" i="9" s="1"/>
  <c r="E84" i="9"/>
  <c r="B84" i="9" s="1"/>
  <c r="E96" i="9"/>
  <c r="B96" i="9" s="1"/>
  <c r="E112" i="9"/>
  <c r="B112" i="9" s="1"/>
  <c r="E122" i="9"/>
  <c r="B122" i="9" s="1"/>
  <c r="E126" i="9"/>
  <c r="B126" i="9" s="1"/>
  <c r="E130" i="9"/>
  <c r="B130" i="9" s="1"/>
  <c r="E134" i="9"/>
  <c r="B134" i="9" s="1"/>
  <c r="E137" i="9"/>
  <c r="B137" i="9" s="1"/>
  <c r="E138" i="9"/>
  <c r="B138" i="9" s="1"/>
  <c r="E143" i="9"/>
  <c r="B143" i="9" s="1"/>
  <c r="E147" i="9"/>
  <c r="B147" i="9" s="1"/>
  <c r="E151" i="9"/>
  <c r="B151" i="9" s="1"/>
  <c r="E155" i="9"/>
  <c r="B155" i="9" s="1"/>
  <c r="E164" i="9"/>
  <c r="B164" i="9" s="1"/>
  <c r="B239" i="9"/>
  <c r="B247" i="9"/>
  <c r="F250" i="9"/>
  <c r="B251" i="9"/>
  <c r="F254" i="9"/>
  <c r="B265" i="9"/>
  <c r="B269" i="9"/>
  <c r="B273" i="9"/>
  <c r="B277" i="9"/>
  <c r="F281" i="9"/>
  <c r="B281" i="9" s="1"/>
  <c r="F290" i="9"/>
  <c r="F291" i="9"/>
  <c r="B291" i="9" s="1"/>
  <c r="B321" i="9"/>
  <c r="B325" i="9"/>
  <c r="E333" i="9"/>
  <c r="B333" i="9" s="1"/>
  <c r="E328" i="9"/>
  <c r="B328" i="9" s="1"/>
  <c r="E303" i="9"/>
  <c r="B303" i="9" s="1"/>
  <c r="H1261" i="1"/>
  <c r="G1340" i="1"/>
  <c r="G1200" i="1"/>
  <c r="G1396" i="1"/>
  <c r="G1389" i="1"/>
  <c r="G1388" i="1"/>
  <c r="G1386" i="1"/>
  <c r="G1387" i="1"/>
  <c r="G1385" i="1"/>
  <c r="G1384" i="1"/>
  <c r="G1391" i="1"/>
  <c r="G1390" i="1"/>
  <c r="G1400" i="1"/>
  <c r="H1400" i="1"/>
  <c r="G1399" i="1"/>
  <c r="H1399" i="1"/>
  <c r="G1397" i="1"/>
  <c r="G1395" i="1"/>
  <c r="H1395" i="1"/>
  <c r="G1393" i="1"/>
  <c r="G1394" i="1"/>
  <c r="H1394" i="1"/>
  <c r="H1393" i="1"/>
  <c r="H1391" i="1"/>
  <c r="H1390" i="1"/>
  <c r="H1389" i="1"/>
  <c r="H1388" i="1"/>
  <c r="H1387" i="1"/>
  <c r="H1386" i="1"/>
  <c r="H1385" i="1"/>
  <c r="H1384" i="1"/>
  <c r="H1379" i="1"/>
  <c r="H1378" i="1"/>
  <c r="H1377" i="1"/>
  <c r="H1375" i="1"/>
  <c r="H1373" i="1"/>
  <c r="G1371" i="1"/>
  <c r="G1370" i="1"/>
  <c r="G1369" i="1"/>
  <c r="H1371" i="1"/>
  <c r="H1370" i="1"/>
  <c r="H1369" i="1"/>
  <c r="G1368" i="1"/>
  <c r="H1368" i="1"/>
  <c r="H1367" i="1"/>
  <c r="H1366" i="1"/>
  <c r="H1364" i="1"/>
  <c r="H1363" i="1"/>
  <c r="H1362" i="1"/>
  <c r="H1360" i="1"/>
  <c r="H1359" i="1"/>
  <c r="H1358" i="1"/>
  <c r="H1356" i="1"/>
  <c r="H1355" i="1"/>
  <c r="H1354" i="1"/>
  <c r="E323" i="9"/>
  <c r="B323" i="9" s="1"/>
  <c r="H1352" i="1"/>
  <c r="H1350" i="1"/>
  <c r="H1348" i="1"/>
  <c r="H1346" i="1"/>
  <c r="H1345" i="1"/>
  <c r="H1344" i="1"/>
  <c r="H1343" i="1"/>
  <c r="H1342" i="1"/>
  <c r="H1341" i="1"/>
  <c r="H1340" i="1"/>
  <c r="H1339" i="1"/>
  <c r="H1338" i="1"/>
  <c r="H1336" i="1"/>
  <c r="H1334" i="1"/>
  <c r="H1333" i="1"/>
  <c r="H1332" i="1"/>
  <c r="H1330" i="1"/>
  <c r="H1328" i="1"/>
  <c r="H1327" i="1"/>
  <c r="H1326" i="1"/>
  <c r="H1324" i="1"/>
  <c r="H1322" i="1"/>
  <c r="G1321" i="1"/>
  <c r="H1321" i="1"/>
  <c r="G1320" i="1"/>
  <c r="H1320" i="1"/>
  <c r="G1319" i="1"/>
  <c r="H1319" i="1"/>
  <c r="G1317" i="1"/>
  <c r="H1317" i="1"/>
  <c r="H1316" i="1"/>
  <c r="H1315" i="1"/>
  <c r="H1314" i="1"/>
  <c r="H1313" i="1"/>
  <c r="H1312" i="1"/>
  <c r="G1310" i="1"/>
  <c r="H1310" i="1"/>
  <c r="H1308" i="1"/>
  <c r="G1307" i="1"/>
  <c r="H1307" i="1"/>
  <c r="H1306" i="1"/>
  <c r="H1305" i="1"/>
  <c r="H1304" i="1"/>
  <c r="H1303" i="1"/>
  <c r="E335" i="9"/>
  <c r="B335" i="9" s="1"/>
  <c r="F297" i="5"/>
  <c r="G1299" i="1"/>
  <c r="G1297" i="1"/>
  <c r="H1297" i="1"/>
  <c r="G1295" i="1"/>
  <c r="H1295" i="1"/>
  <c r="G1292" i="1"/>
  <c r="H1292" i="1"/>
  <c r="G1291" i="1"/>
  <c r="H1291" i="1"/>
  <c r="G1290" i="1"/>
  <c r="H1290" i="1"/>
  <c r="G1289" i="1"/>
  <c r="H1289" i="1"/>
  <c r="H1288" i="1"/>
  <c r="H1287" i="1"/>
  <c r="G1286" i="1"/>
  <c r="H1286" i="1"/>
  <c r="G1285" i="1"/>
  <c r="H1285" i="1"/>
  <c r="F277" i="5"/>
  <c r="H1284" i="1"/>
  <c r="H1283" i="1"/>
  <c r="G1281" i="1"/>
  <c r="H1281" i="1"/>
  <c r="F274" i="5"/>
  <c r="C1278" i="1"/>
  <c r="H1279" i="1"/>
  <c r="G1277" i="1"/>
  <c r="H1277" i="1"/>
  <c r="G1275" i="1"/>
  <c r="H1275" i="1"/>
  <c r="G1274" i="1"/>
  <c r="H1274" i="1"/>
  <c r="G1273" i="1"/>
  <c r="H1273" i="1"/>
  <c r="G1272" i="1"/>
  <c r="H1272" i="1"/>
  <c r="G1271" i="1"/>
  <c r="G1270" i="1"/>
  <c r="H1268" i="1"/>
  <c r="G1269" i="1"/>
  <c r="G1268" i="1"/>
  <c r="H1270" i="1"/>
  <c r="H1269" i="1"/>
  <c r="H1267" i="1"/>
  <c r="H1266" i="1"/>
  <c r="G1264" i="1"/>
  <c r="G1265" i="1"/>
  <c r="H1263" i="1"/>
  <c r="E305" i="9"/>
  <c r="B305" i="9" s="1"/>
  <c r="H1262" i="1"/>
  <c r="H1260" i="1"/>
  <c r="G1260" i="1"/>
  <c r="F256" i="5"/>
  <c r="G1261" i="1"/>
  <c r="E255" i="5"/>
  <c r="D1259" i="1" s="1"/>
  <c r="G1258" i="1"/>
  <c r="H1256" i="1"/>
  <c r="G1252" i="1"/>
  <c r="H1252" i="1"/>
  <c r="G1254" i="1"/>
  <c r="E340" i="9"/>
  <c r="B340" i="9" s="1"/>
  <c r="H1251" i="1"/>
  <c r="G1251" i="1"/>
  <c r="G1250" i="1"/>
  <c r="G1249" i="1"/>
  <c r="G1248" i="1"/>
  <c r="H1247" i="1"/>
  <c r="H1246" i="1"/>
  <c r="G1245" i="1"/>
  <c r="G1244" i="1"/>
  <c r="G1243" i="1"/>
  <c r="G1242" i="1"/>
  <c r="E219" i="5"/>
  <c r="H339" i="9" s="1"/>
  <c r="E331" i="9"/>
  <c r="B331" i="9" s="1"/>
  <c r="E330" i="9"/>
  <c r="B330" i="9" s="1"/>
  <c r="F220" i="5"/>
  <c r="D1224" i="1"/>
  <c r="G1227" i="1"/>
  <c r="H1219" i="1"/>
  <c r="G1215" i="1"/>
  <c r="H1215" i="1"/>
  <c r="E203" i="5"/>
  <c r="H338" i="9" s="1"/>
  <c r="D1208" i="1"/>
  <c r="G1206" i="1"/>
  <c r="G1202" i="1"/>
  <c r="D1201" i="1"/>
  <c r="H1201" i="1" s="1"/>
  <c r="G1197" i="1"/>
  <c r="G1195" i="1"/>
  <c r="G1194" i="1"/>
  <c r="D1190" i="1"/>
  <c r="C1190" i="1"/>
  <c r="F181" i="5"/>
  <c r="G1184" i="1"/>
  <c r="G1183" i="1"/>
  <c r="H1179" i="1"/>
  <c r="H1178" i="1"/>
  <c r="G1176" i="1"/>
  <c r="H1177" i="1"/>
  <c r="G1175" i="1"/>
  <c r="G1174" i="1"/>
  <c r="H1173" i="1"/>
  <c r="G1172" i="1"/>
  <c r="G1171" i="1"/>
  <c r="H1170" i="1"/>
  <c r="G1169" i="1"/>
  <c r="G1168" i="1"/>
  <c r="E312" i="9"/>
  <c r="B312" i="9" s="1"/>
  <c r="G1148" i="1"/>
  <c r="G1147" i="1"/>
  <c r="G1146" i="1"/>
  <c r="H1145" i="1"/>
  <c r="H1144" i="1"/>
  <c r="G1143" i="1"/>
  <c r="G1142" i="1"/>
  <c r="H1141" i="1"/>
  <c r="H1139" i="1"/>
  <c r="H1138" i="1"/>
  <c r="G1137" i="1"/>
  <c r="G1136" i="1"/>
  <c r="G1135" i="1"/>
  <c r="G1134" i="1"/>
  <c r="G1132" i="1"/>
  <c r="E119" i="5"/>
  <c r="D1124" i="1" s="1"/>
  <c r="H1133" i="1"/>
  <c r="H1131" i="1"/>
  <c r="G1130" i="1"/>
  <c r="G1129" i="1"/>
  <c r="G1128" i="1"/>
  <c r="G1127" i="1"/>
  <c r="G1125" i="1"/>
  <c r="G1126" i="1"/>
  <c r="G1120" i="1"/>
  <c r="G1112" i="1"/>
  <c r="H1112" i="1"/>
  <c r="H1094" i="1"/>
  <c r="G1094" i="1"/>
  <c r="G1087" i="1"/>
  <c r="H1087" i="1"/>
  <c r="D1081" i="1"/>
  <c r="F76" i="5"/>
  <c r="C1081" i="1"/>
  <c r="H1081" i="1" s="1"/>
  <c r="G1084" i="1"/>
  <c r="G1083" i="1"/>
  <c r="G1082" i="1"/>
  <c r="D70" i="5"/>
  <c r="F70" i="5" s="1"/>
  <c r="G1080" i="1"/>
  <c r="G1079" i="1"/>
  <c r="G1078" i="1"/>
  <c r="F341" i="9"/>
  <c r="B341" i="9" s="1"/>
  <c r="G1076" i="1"/>
  <c r="G1077" i="1"/>
  <c r="H1073" i="1"/>
  <c r="G1073" i="1"/>
  <c r="H1072" i="1"/>
  <c r="H1071" i="1"/>
  <c r="G1070" i="1"/>
  <c r="G1068" i="1"/>
  <c r="H1069" i="1"/>
  <c r="G1067" i="1"/>
  <c r="G1066" i="1"/>
  <c r="G1065" i="1"/>
  <c r="H1064" i="1"/>
  <c r="G1063" i="1"/>
  <c r="G1062" i="1"/>
  <c r="H1061" i="1"/>
  <c r="G1060" i="1"/>
  <c r="H1059" i="1"/>
  <c r="G1057" i="1"/>
  <c r="H1058" i="1"/>
  <c r="G1056" i="1"/>
  <c r="H1055" i="1"/>
  <c r="G1054" i="1"/>
  <c r="H1049" i="1"/>
  <c r="G1053" i="1"/>
  <c r="H1052" i="1"/>
  <c r="G1050" i="1"/>
  <c r="G1051" i="1"/>
  <c r="G1048" i="1"/>
  <c r="G1046" i="1"/>
  <c r="G1047" i="1"/>
  <c r="H1044" i="1"/>
  <c r="H1043" i="1"/>
  <c r="G1042" i="1"/>
  <c r="H1040" i="1"/>
  <c r="G1040" i="1"/>
  <c r="F35" i="5"/>
  <c r="D1034" i="1"/>
  <c r="G1025" i="1"/>
  <c r="D1024" i="1"/>
  <c r="G1022" i="1"/>
  <c r="G1021" i="1"/>
  <c r="D1018" i="1"/>
  <c r="H1018" i="1" s="1"/>
  <c r="G1020" i="1"/>
  <c r="G1019" i="1"/>
  <c r="E12" i="5"/>
  <c r="D1017" i="1" s="1"/>
  <c r="E647" i="4"/>
  <c r="D641" i="1" s="1"/>
  <c r="G630" i="1"/>
  <c r="H630" i="1"/>
  <c r="E629" i="4"/>
  <c r="D623" i="1" s="1"/>
  <c r="H627" i="1"/>
  <c r="G627" i="1"/>
  <c r="G615" i="1"/>
  <c r="G616" i="1"/>
  <c r="G614" i="1"/>
  <c r="G613" i="1"/>
  <c r="G612" i="1"/>
  <c r="H610" i="1"/>
  <c r="G610" i="1"/>
  <c r="G611" i="1"/>
  <c r="G609" i="1"/>
  <c r="D603" i="1"/>
  <c r="E157" i="9"/>
  <c r="B157" i="9" s="1"/>
  <c r="D601" i="1"/>
  <c r="E597" i="4"/>
  <c r="D591" i="1" s="1"/>
  <c r="B282" i="9"/>
  <c r="G599" i="1"/>
  <c r="G598" i="1"/>
  <c r="G592" i="1"/>
  <c r="F280" i="9"/>
  <c r="B280" i="9" s="1"/>
  <c r="G579" i="1"/>
  <c r="G580" i="1"/>
  <c r="E571" i="4"/>
  <c r="D565" i="1" s="1"/>
  <c r="G574" i="1"/>
  <c r="H572" i="1"/>
  <c r="H556" i="1"/>
  <c r="E144" i="9"/>
  <c r="B144" i="9" s="1"/>
  <c r="D551" i="1"/>
  <c r="G552" i="1"/>
  <c r="E536" i="4"/>
  <c r="D530" i="1" s="1"/>
  <c r="H530" i="1" s="1"/>
  <c r="G550" i="1"/>
  <c r="G548" i="1"/>
  <c r="G544" i="1"/>
  <c r="H547" i="1"/>
  <c r="F276" i="9"/>
  <c r="E136" i="9"/>
  <c r="B136" i="9" s="1"/>
  <c r="H539" i="1"/>
  <c r="G539" i="1"/>
  <c r="G536" i="1"/>
  <c r="H536" i="1"/>
  <c r="G185" i="9"/>
  <c r="E185" i="9" s="1"/>
  <c r="B185" i="9" s="1"/>
  <c r="H531" i="1"/>
  <c r="G210" i="9"/>
  <c r="E210" i="9" s="1"/>
  <c r="B210" i="9" s="1"/>
  <c r="E64" i="9"/>
  <c r="B64" i="9" s="1"/>
  <c r="F292" i="9"/>
  <c r="B292" i="9" s="1"/>
  <c r="H1001" i="1"/>
  <c r="E172" i="9"/>
  <c r="B172" i="9" s="1"/>
  <c r="G996" i="1"/>
  <c r="G995" i="1"/>
  <c r="G994" i="1"/>
  <c r="G993" i="1"/>
  <c r="E168" i="9"/>
  <c r="B168" i="9" s="1"/>
  <c r="G992" i="1"/>
  <c r="G991" i="1"/>
  <c r="G990" i="1"/>
  <c r="G989" i="1"/>
  <c r="H988" i="1"/>
  <c r="E165" i="9"/>
  <c r="B165" i="9" s="1"/>
  <c r="B290" i="9"/>
  <c r="F288" i="9"/>
  <c r="B288" i="9" s="1"/>
  <c r="E161" i="9"/>
  <c r="B161" i="9" s="1"/>
  <c r="E160" i="9"/>
  <c r="B160" i="9" s="1"/>
  <c r="F286" i="9"/>
  <c r="B286" i="9" s="1"/>
  <c r="E153" i="9"/>
  <c r="B153" i="9" s="1"/>
  <c r="E152" i="9"/>
  <c r="B152" i="9" s="1"/>
  <c r="G963" i="1"/>
  <c r="G962" i="1"/>
  <c r="F278" i="9"/>
  <c r="B278" i="9" s="1"/>
  <c r="G961" i="1"/>
  <c r="E148" i="9"/>
  <c r="B148" i="9" s="1"/>
  <c r="G960" i="1"/>
  <c r="G959" i="1"/>
  <c r="G958" i="1"/>
  <c r="H957" i="1"/>
  <c r="E145" i="9"/>
  <c r="B145" i="9" s="1"/>
  <c r="E141" i="9"/>
  <c r="B141" i="9" s="1"/>
  <c r="E140" i="9"/>
  <c r="B140" i="9" s="1"/>
  <c r="F274" i="9"/>
  <c r="G937" i="1"/>
  <c r="G936" i="1"/>
  <c r="E133" i="9"/>
  <c r="B133" i="9" s="1"/>
  <c r="F272" i="9"/>
  <c r="B272" i="9" s="1"/>
  <c r="G935" i="1"/>
  <c r="G934" i="1"/>
  <c r="H933" i="1"/>
  <c r="G917" i="1"/>
  <c r="E121" i="9"/>
  <c r="B121" i="9" s="1"/>
  <c r="G915" i="1"/>
  <c r="E120" i="9"/>
  <c r="B120" i="9" s="1"/>
  <c r="G914" i="1"/>
  <c r="G913" i="1"/>
  <c r="G912" i="1"/>
  <c r="G911" i="1"/>
  <c r="E117" i="9"/>
  <c r="B117" i="9" s="1"/>
  <c r="G909" i="1"/>
  <c r="G908" i="1"/>
  <c r="G906" i="1"/>
  <c r="G904" i="1"/>
  <c r="E113" i="9"/>
  <c r="B113" i="9" s="1"/>
  <c r="G902" i="1"/>
  <c r="G901" i="1"/>
  <c r="G899" i="1"/>
  <c r="G898" i="1"/>
  <c r="G896" i="1"/>
  <c r="G894" i="1"/>
  <c r="G893" i="1"/>
  <c r="G892" i="1"/>
  <c r="G891" i="1"/>
  <c r="G890" i="1"/>
  <c r="E104" i="9"/>
  <c r="B104" i="9" s="1"/>
  <c r="G888" i="1"/>
  <c r="G887" i="1"/>
  <c r="G886" i="1"/>
  <c r="G885" i="1"/>
  <c r="E101" i="9"/>
  <c r="B101" i="9" s="1"/>
  <c r="G884" i="1"/>
  <c r="G883" i="1"/>
  <c r="G882" i="1"/>
  <c r="G881" i="1"/>
  <c r="G879" i="1"/>
  <c r="G877" i="1"/>
  <c r="G876" i="1"/>
  <c r="G875" i="1"/>
  <c r="G874" i="1"/>
  <c r="G873" i="1"/>
  <c r="G872" i="1"/>
  <c r="G871" i="1"/>
  <c r="H870" i="1"/>
  <c r="G869" i="1"/>
  <c r="H868" i="1"/>
  <c r="G867" i="1"/>
  <c r="H866" i="1"/>
  <c r="F248" i="9"/>
  <c r="B248" i="9" s="1"/>
  <c r="G865" i="1"/>
  <c r="H864" i="1"/>
  <c r="G863" i="1"/>
  <c r="E88" i="9"/>
  <c r="B88" i="9" s="1"/>
  <c r="H862" i="1"/>
  <c r="G861" i="1"/>
  <c r="G860" i="1"/>
  <c r="E85" i="9"/>
  <c r="B85" i="9" s="1"/>
  <c r="E76" i="9"/>
  <c r="B76" i="9" s="1"/>
  <c r="G805" i="1"/>
  <c r="E75" i="9"/>
  <c r="B75" i="9" s="1"/>
  <c r="G804" i="1"/>
  <c r="E74" i="9"/>
  <c r="B74" i="9" s="1"/>
  <c r="E72" i="9"/>
  <c r="B72" i="9" s="1"/>
  <c r="E71" i="9"/>
  <c r="B71" i="9" s="1"/>
  <c r="G779" i="1"/>
  <c r="G778" i="1"/>
  <c r="G777" i="1"/>
  <c r="G776" i="1"/>
  <c r="G775" i="1"/>
  <c r="G774" i="1"/>
  <c r="G773" i="1"/>
  <c r="H772" i="1"/>
  <c r="H771" i="1"/>
  <c r="H770" i="1"/>
  <c r="G769" i="1"/>
  <c r="G768" i="1"/>
  <c r="G767" i="1"/>
  <c r="H766" i="1"/>
  <c r="G765" i="1"/>
  <c r="H764" i="1"/>
  <c r="G762" i="1"/>
  <c r="G761" i="1"/>
  <c r="G760" i="1"/>
  <c r="G759" i="1"/>
  <c r="G758" i="1"/>
  <c r="G757" i="1"/>
  <c r="G756" i="1"/>
  <c r="G755" i="1"/>
  <c r="G754" i="1"/>
  <c r="G753" i="1"/>
  <c r="G752" i="1"/>
  <c r="E63" i="9"/>
  <c r="B63" i="9" s="1"/>
  <c r="H751" i="1"/>
  <c r="G750" i="1"/>
  <c r="G749" i="1"/>
  <c r="G748" i="1"/>
  <c r="G747" i="1"/>
  <c r="H746" i="1"/>
  <c r="G745" i="1"/>
  <c r="G744" i="1"/>
  <c r="H743" i="1"/>
  <c r="G742" i="1"/>
  <c r="G741" i="1"/>
  <c r="G740" i="1"/>
  <c r="H739" i="1"/>
  <c r="G738" i="1"/>
  <c r="F244" i="9"/>
  <c r="F243" i="9"/>
  <c r="B243" i="9" s="1"/>
  <c r="E52" i="9"/>
  <c r="B52" i="9" s="1"/>
  <c r="G730" i="1"/>
  <c r="G729" i="1"/>
  <c r="F238" i="9"/>
  <c r="G728" i="1"/>
  <c r="G727" i="1"/>
  <c r="G726" i="1"/>
  <c r="G724" i="1"/>
  <c r="G723" i="1"/>
  <c r="G722" i="1"/>
  <c r="G721" i="1"/>
  <c r="G720" i="1"/>
  <c r="G719" i="1"/>
  <c r="G718" i="1"/>
  <c r="G717" i="1"/>
  <c r="G716" i="1"/>
  <c r="E45" i="9"/>
  <c r="B45" i="9" s="1"/>
  <c r="H715" i="1"/>
  <c r="F235" i="9"/>
  <c r="B235" i="9" s="1"/>
  <c r="G715" i="1"/>
  <c r="G713" i="1"/>
  <c r="G712" i="1"/>
  <c r="G711" i="1"/>
  <c r="G710" i="1"/>
  <c r="G709" i="1"/>
  <c r="G708" i="1"/>
  <c r="H707" i="1"/>
  <c r="G707" i="1"/>
  <c r="H706" i="1"/>
  <c r="E43" i="9"/>
  <c r="B43" i="9" s="1"/>
  <c r="G706" i="1"/>
  <c r="G705" i="1"/>
  <c r="F233" i="9"/>
  <c r="B233" i="9" s="1"/>
  <c r="G703" i="1"/>
  <c r="G702" i="1"/>
  <c r="G701" i="1"/>
  <c r="G700" i="1"/>
  <c r="H699" i="1"/>
  <c r="G698" i="1"/>
  <c r="G697" i="1"/>
  <c r="G696" i="1"/>
  <c r="H695" i="1"/>
  <c r="G694" i="1"/>
  <c r="G693" i="1"/>
  <c r="H692" i="1"/>
  <c r="G691" i="1"/>
  <c r="G690" i="1"/>
  <c r="G689" i="1"/>
  <c r="G688" i="1"/>
  <c r="H687" i="1"/>
  <c r="G686" i="1"/>
  <c r="G685" i="1"/>
  <c r="G684" i="1"/>
  <c r="G683" i="1"/>
  <c r="H682" i="1"/>
  <c r="H681" i="1"/>
  <c r="H680" i="1"/>
  <c r="H679" i="1"/>
  <c r="G678" i="1"/>
  <c r="G677" i="1"/>
  <c r="G676" i="1"/>
  <c r="G675" i="1"/>
  <c r="G674" i="1"/>
  <c r="H673" i="1"/>
  <c r="H672" i="1"/>
  <c r="H671" i="1"/>
  <c r="G670" i="1"/>
  <c r="G669" i="1"/>
  <c r="G668" i="1"/>
  <c r="G667" i="1"/>
  <c r="G666" i="1"/>
  <c r="H665" i="1"/>
  <c r="H664" i="1"/>
  <c r="H663" i="1"/>
  <c r="H662" i="1"/>
  <c r="H661" i="1"/>
  <c r="G660" i="1"/>
  <c r="G659" i="1"/>
  <c r="G656" i="1"/>
  <c r="G646" i="1"/>
  <c r="H649" i="1"/>
  <c r="H645" i="1"/>
  <c r="G423" i="1"/>
  <c r="G300" i="1"/>
  <c r="F428" i="4"/>
  <c r="H415" i="1"/>
  <c r="G422" i="1"/>
  <c r="G636" i="1"/>
  <c r="F426" i="4"/>
  <c r="D421" i="1"/>
  <c r="G298" i="1"/>
  <c r="E648" i="4"/>
  <c r="D642" i="1" s="1"/>
  <c r="E294" i="9"/>
  <c r="B294" i="9" s="1"/>
  <c r="D407" i="1"/>
  <c r="G405" i="1"/>
  <c r="H405" i="1"/>
  <c r="H402" i="1"/>
  <c r="G402" i="1"/>
  <c r="G403" i="1"/>
  <c r="E406" i="4"/>
  <c r="D401" i="1" s="1"/>
  <c r="G399" i="1"/>
  <c r="G398" i="1"/>
  <c r="G397" i="1"/>
  <c r="H396" i="1"/>
  <c r="G395" i="1"/>
  <c r="G393" i="1"/>
  <c r="H394" i="1"/>
  <c r="G392" i="1"/>
  <c r="G391" i="1"/>
  <c r="G390" i="1"/>
  <c r="G388" i="1"/>
  <c r="H389" i="1"/>
  <c r="G387" i="1"/>
  <c r="G386" i="1"/>
  <c r="G385" i="1"/>
  <c r="G383" i="1"/>
  <c r="G384" i="1"/>
  <c r="H382" i="1"/>
  <c r="H381" i="1"/>
  <c r="G380" i="1"/>
  <c r="G379" i="1"/>
  <c r="H378" i="1"/>
  <c r="G377" i="1"/>
  <c r="H376" i="1"/>
  <c r="G374" i="1"/>
  <c r="H374" i="1"/>
  <c r="F379" i="4"/>
  <c r="E373" i="4"/>
  <c r="D368" i="1" s="1"/>
  <c r="H371" i="1"/>
  <c r="G370" i="1"/>
  <c r="H369" i="1"/>
  <c r="G367" i="1"/>
  <c r="G365" i="1"/>
  <c r="G362" i="1"/>
  <c r="G360" i="1"/>
  <c r="G291" i="1"/>
  <c r="G294" i="1"/>
  <c r="H293" i="1"/>
  <c r="G290" i="1"/>
  <c r="G289" i="1"/>
  <c r="G288" i="1"/>
  <c r="G287" i="1"/>
  <c r="G285" i="1"/>
  <c r="G286" i="1"/>
  <c r="H284" i="1"/>
  <c r="G283" i="1"/>
  <c r="G282" i="1"/>
  <c r="G281" i="1"/>
  <c r="G279" i="1"/>
  <c r="H280" i="1"/>
  <c r="G278" i="1"/>
  <c r="G277" i="1"/>
  <c r="G276" i="1"/>
  <c r="H274" i="1"/>
  <c r="G274" i="1"/>
  <c r="F278" i="4"/>
  <c r="E273" i="4"/>
  <c r="D269" i="1" s="1"/>
  <c r="G268" i="1"/>
  <c r="D265" i="1"/>
  <c r="G265" i="1" s="1"/>
  <c r="G267" i="1"/>
  <c r="G266" i="1"/>
  <c r="H265" i="1"/>
  <c r="E81" i="9"/>
  <c r="B81" i="9" s="1"/>
  <c r="G264" i="1"/>
  <c r="G263" i="1"/>
  <c r="E80" i="9"/>
  <c r="B80" i="9" s="1"/>
  <c r="H262" i="1"/>
  <c r="G261" i="1"/>
  <c r="H259" i="1"/>
  <c r="G259" i="1"/>
  <c r="E262" i="4"/>
  <c r="D258" i="1" s="1"/>
  <c r="F257" i="4"/>
  <c r="G250" i="1"/>
  <c r="G251" i="1"/>
  <c r="F254" i="4"/>
  <c r="G249" i="1"/>
  <c r="G248" i="1"/>
  <c r="G246" i="1"/>
  <c r="H247" i="1"/>
  <c r="H245" i="1"/>
  <c r="H244" i="1"/>
  <c r="G242" i="1"/>
  <c r="H243" i="1"/>
  <c r="F246" i="4"/>
  <c r="G241" i="1"/>
  <c r="G240" i="1"/>
  <c r="C238" i="1"/>
  <c r="H238" i="1" s="1"/>
  <c r="E73" i="9"/>
  <c r="B73" i="9" s="1"/>
  <c r="E230" i="4"/>
  <c r="D226" i="1" s="1"/>
  <c r="G237" i="1"/>
  <c r="G236" i="1"/>
  <c r="G235" i="1"/>
  <c r="G233" i="1"/>
  <c r="G234" i="1"/>
  <c r="G232" i="1"/>
  <c r="G230" i="1"/>
  <c r="G231" i="1"/>
  <c r="G229" i="1"/>
  <c r="G227" i="1"/>
  <c r="G228" i="1"/>
  <c r="H225" i="1"/>
  <c r="G224" i="1"/>
  <c r="E68" i="9"/>
  <c r="B68" i="9" s="1"/>
  <c r="H223" i="1"/>
  <c r="D221" i="1"/>
  <c r="H217" i="1"/>
  <c r="G217" i="1"/>
  <c r="F221" i="4"/>
  <c r="G218" i="1"/>
  <c r="G219" i="1"/>
  <c r="F222" i="4"/>
  <c r="G216" i="1"/>
  <c r="E67" i="9"/>
  <c r="B67" i="9" s="1"/>
  <c r="F246" i="9"/>
  <c r="B246" i="9" s="1"/>
  <c r="G215" i="1"/>
  <c r="G214" i="1"/>
  <c r="G213" i="1"/>
  <c r="G211" i="1"/>
  <c r="D204" i="1"/>
  <c r="G204" i="1" s="1"/>
  <c r="H210" i="1"/>
  <c r="G209" i="1"/>
  <c r="G208" i="1"/>
  <c r="H204" i="1"/>
  <c r="G207" i="1"/>
  <c r="G206" i="1"/>
  <c r="H199" i="1"/>
  <c r="E60" i="9"/>
  <c r="G197" i="1"/>
  <c r="G196" i="1"/>
  <c r="G195" i="1"/>
  <c r="G194" i="1"/>
  <c r="E56" i="9"/>
  <c r="B56" i="9" s="1"/>
  <c r="G193" i="1"/>
  <c r="G192" i="1"/>
  <c r="F242" i="9"/>
  <c r="B242" i="9" s="1"/>
  <c r="E55" i="9"/>
  <c r="B55" i="9" s="1"/>
  <c r="G191" i="1"/>
  <c r="H190" i="1"/>
  <c r="H189" i="1"/>
  <c r="H187" i="1"/>
  <c r="H185" i="1"/>
  <c r="G189" i="1"/>
  <c r="G188" i="1"/>
  <c r="G187" i="1"/>
  <c r="G185" i="1"/>
  <c r="H186" i="1"/>
  <c r="G184" i="1"/>
  <c r="B240" i="9"/>
  <c r="D174" i="1"/>
  <c r="G166" i="1"/>
  <c r="H166" i="1"/>
  <c r="E164" i="4"/>
  <c r="D160" i="1" s="1"/>
  <c r="F170" i="4"/>
  <c r="G163" i="1"/>
  <c r="G161" i="1"/>
  <c r="G162" i="1"/>
  <c r="G159" i="1"/>
  <c r="G158" i="1"/>
  <c r="H156" i="1"/>
  <c r="G156" i="1"/>
  <c r="E153" i="4"/>
  <c r="F153" i="4" s="1"/>
  <c r="G157" i="1"/>
  <c r="G155" i="1"/>
  <c r="E48" i="9"/>
  <c r="B48" i="9" s="1"/>
  <c r="G154" i="1"/>
  <c r="G153" i="1"/>
  <c r="G152" i="1"/>
  <c r="G151" i="1"/>
  <c r="G528" i="1"/>
  <c r="H526" i="1"/>
  <c r="G526" i="1"/>
  <c r="G527" i="1"/>
  <c r="F270" i="9"/>
  <c r="B270" i="9" s="1"/>
  <c r="G525" i="1"/>
  <c r="E522" i="4"/>
  <c r="D516" i="1" s="1"/>
  <c r="G214" i="9"/>
  <c r="E214" i="9" s="1"/>
  <c r="B214" i="9" s="1"/>
  <c r="G523" i="1"/>
  <c r="H524" i="1"/>
  <c r="G520" i="1"/>
  <c r="G521" i="1"/>
  <c r="G519" i="1"/>
  <c r="G517" i="1"/>
  <c r="G518" i="1"/>
  <c r="G515" i="1"/>
  <c r="G514" i="1"/>
  <c r="E129" i="9"/>
  <c r="B129" i="9" s="1"/>
  <c r="G513" i="1"/>
  <c r="E128" i="9"/>
  <c r="B128" i="9" s="1"/>
  <c r="G508" i="1"/>
  <c r="G512" i="1"/>
  <c r="E125" i="9"/>
  <c r="B125" i="9" s="1"/>
  <c r="E124" i="9"/>
  <c r="B124" i="9" s="1"/>
  <c r="F268" i="9"/>
  <c r="F266" i="9"/>
  <c r="B266" i="9" s="1"/>
  <c r="G501" i="1"/>
  <c r="G500" i="1"/>
  <c r="G499" i="1"/>
  <c r="F264" i="9"/>
  <c r="B264" i="9" s="1"/>
  <c r="E116" i="9"/>
  <c r="B116" i="9" s="1"/>
  <c r="H496" i="1"/>
  <c r="G496" i="1"/>
  <c r="G497" i="1"/>
  <c r="G495" i="1"/>
  <c r="H494" i="1"/>
  <c r="G493" i="1"/>
  <c r="G491" i="1"/>
  <c r="G492" i="1"/>
  <c r="E109" i="9"/>
  <c r="B109" i="9" s="1"/>
  <c r="F258" i="9"/>
  <c r="B258" i="9" s="1"/>
  <c r="E108" i="9"/>
  <c r="B108" i="9" s="1"/>
  <c r="G486" i="1"/>
  <c r="G487" i="1"/>
  <c r="B256" i="9"/>
  <c r="G482" i="1"/>
  <c r="G483" i="1"/>
  <c r="G479" i="1"/>
  <c r="G480" i="1"/>
  <c r="E479" i="4"/>
  <c r="D473" i="1" s="1"/>
  <c r="G478" i="1"/>
  <c r="G476" i="1"/>
  <c r="G475" i="1"/>
  <c r="H474" i="1"/>
  <c r="G470" i="1"/>
  <c r="H470" i="1"/>
  <c r="G467" i="1"/>
  <c r="H467" i="1"/>
  <c r="H464" i="1"/>
  <c r="E100" i="9"/>
  <c r="B100" i="9" s="1"/>
  <c r="G451" i="1"/>
  <c r="H451" i="1"/>
  <c r="H449" i="1"/>
  <c r="G448" i="1"/>
  <c r="G447" i="1"/>
  <c r="H446" i="1"/>
  <c r="E97" i="9"/>
  <c r="B97" i="9" s="1"/>
  <c r="G445" i="1"/>
  <c r="G444" i="1"/>
  <c r="G443" i="1"/>
  <c r="G442" i="1"/>
  <c r="G441" i="1"/>
  <c r="H440" i="1"/>
  <c r="F252" i="9"/>
  <c r="B252" i="9" s="1"/>
  <c r="G438" i="1"/>
  <c r="E93" i="9"/>
  <c r="B93" i="9" s="1"/>
  <c r="E92" i="9"/>
  <c r="B92" i="9" s="1"/>
  <c r="B250" i="9"/>
  <c r="G434" i="1"/>
  <c r="H435" i="1"/>
  <c r="G433" i="1"/>
  <c r="G431" i="1"/>
  <c r="G432" i="1"/>
  <c r="E431" i="4"/>
  <c r="D425" i="1" s="1"/>
  <c r="E89" i="9"/>
  <c r="B89" i="9" s="1"/>
  <c r="G426" i="1"/>
  <c r="H430" i="1"/>
  <c r="G429" i="1"/>
  <c r="H361" i="1"/>
  <c r="G361" i="1"/>
  <c r="G358" i="1"/>
  <c r="G359" i="1"/>
  <c r="F374" i="4"/>
  <c r="E361" i="4"/>
  <c r="D356" i="1" s="1"/>
  <c r="G357" i="1"/>
  <c r="H352" i="1"/>
  <c r="G350" i="1"/>
  <c r="G351" i="1"/>
  <c r="H348" i="1"/>
  <c r="G347" i="1"/>
  <c r="G346" i="1"/>
  <c r="G345" i="1"/>
  <c r="H344" i="1"/>
  <c r="G343" i="1"/>
  <c r="G342" i="1"/>
  <c r="H341" i="1"/>
  <c r="G339" i="1"/>
  <c r="F341" i="4"/>
  <c r="G338" i="1"/>
  <c r="G337" i="1"/>
  <c r="G336" i="1"/>
  <c r="G335" i="1"/>
  <c r="G334" i="1"/>
  <c r="G333" i="1"/>
  <c r="G331" i="1"/>
  <c r="G332" i="1"/>
  <c r="D322" i="1"/>
  <c r="H322" i="1" s="1"/>
  <c r="G330" i="1"/>
  <c r="G329" i="1"/>
  <c r="G328" i="1"/>
  <c r="G327" i="1"/>
  <c r="H326" i="1"/>
  <c r="G325" i="1"/>
  <c r="E321" i="4"/>
  <c r="D316" i="1" s="1"/>
  <c r="G317" i="1"/>
  <c r="G309" i="1"/>
  <c r="H309" i="1"/>
  <c r="D305" i="1"/>
  <c r="G146" i="1"/>
  <c r="G143" i="1"/>
  <c r="G142" i="1"/>
  <c r="G141" i="1"/>
  <c r="G140" i="1"/>
  <c r="D137" i="1"/>
  <c r="H137" i="1" s="1"/>
  <c r="G138" i="1"/>
  <c r="G135" i="1"/>
  <c r="G134" i="1"/>
  <c r="H133" i="1"/>
  <c r="G130" i="1"/>
  <c r="G132" i="1"/>
  <c r="G129" i="1"/>
  <c r="E47" i="9"/>
  <c r="B47" i="9" s="1"/>
  <c r="G128" i="1"/>
  <c r="E125" i="4"/>
  <c r="D121" i="1" s="1"/>
  <c r="H127" i="1"/>
  <c r="G125" i="1"/>
  <c r="G126" i="1"/>
  <c r="G124" i="1"/>
  <c r="H123" i="1"/>
  <c r="H116" i="1"/>
  <c r="G116" i="1"/>
  <c r="G108" i="1"/>
  <c r="H108" i="1"/>
  <c r="G107" i="1"/>
  <c r="H106" i="1"/>
  <c r="G105" i="1"/>
  <c r="G104" i="1"/>
  <c r="E44" i="9"/>
  <c r="B44" i="9" s="1"/>
  <c r="G94" i="1"/>
  <c r="F234" i="9"/>
  <c r="B234" i="9" s="1"/>
  <c r="B232" i="9"/>
  <c r="G87" i="1"/>
  <c r="G88" i="1"/>
  <c r="G86" i="1"/>
  <c r="G85" i="1"/>
  <c r="G84" i="1"/>
  <c r="G83" i="1"/>
  <c r="G82" i="1"/>
  <c r="G81" i="1"/>
  <c r="G80" i="1"/>
  <c r="H77" i="1"/>
  <c r="G76" i="1"/>
  <c r="G75" i="1"/>
  <c r="G73" i="1"/>
  <c r="H74" i="1"/>
  <c r="G72" i="1"/>
  <c r="E39" i="9"/>
  <c r="B39" i="9" s="1"/>
  <c r="D70" i="1"/>
  <c r="E37" i="9"/>
  <c r="B37" i="9" s="1"/>
  <c r="G67" i="1"/>
  <c r="H67" i="1"/>
  <c r="H66" i="1"/>
  <c r="G64" i="1"/>
  <c r="E35" i="9"/>
  <c r="B35" i="9" s="1"/>
  <c r="G63" i="1"/>
  <c r="G60" i="1"/>
  <c r="H63" i="1"/>
  <c r="G57" i="1"/>
  <c r="H57" i="1"/>
  <c r="E32" i="9"/>
  <c r="B32" i="9" s="1"/>
  <c r="H54" i="1"/>
  <c r="G54" i="1"/>
  <c r="G55" i="1"/>
  <c r="E49" i="4"/>
  <c r="D45" i="1" s="1"/>
  <c r="F58" i="4"/>
  <c r="G53" i="1"/>
  <c r="G52" i="1"/>
  <c r="F53" i="4"/>
  <c r="G49" i="1"/>
  <c r="G50" i="1"/>
  <c r="G48" i="1"/>
  <c r="G47" i="1"/>
  <c r="G44" i="1"/>
  <c r="H43" i="1"/>
  <c r="G31" i="1"/>
  <c r="G30" i="1"/>
  <c r="H29" i="1"/>
  <c r="G28" i="1"/>
  <c r="G27" i="1"/>
  <c r="H26" i="1"/>
  <c r="G25" i="1"/>
  <c r="E28" i="9"/>
  <c r="F230" i="9"/>
  <c r="B230" i="9" s="1"/>
  <c r="G22" i="1"/>
  <c r="G21" i="1"/>
  <c r="G19" i="1"/>
  <c r="G20" i="1"/>
  <c r="E27" i="9"/>
  <c r="B27" i="9" s="1"/>
  <c r="F229" i="9"/>
  <c r="B229" i="9" s="1"/>
  <c r="G12" i="1"/>
  <c r="G11" i="1"/>
  <c r="G10" i="1"/>
  <c r="G9" i="1"/>
  <c r="H8" i="1"/>
  <c r="G7" i="1"/>
  <c r="H6" i="1"/>
  <c r="G4" i="1"/>
  <c r="G5" i="1"/>
  <c r="E31" i="9"/>
  <c r="B31" i="9" s="1"/>
  <c r="E36" i="9"/>
  <c r="B36" i="9" s="1"/>
  <c r="E311" i="9"/>
  <c r="B311" i="9" s="1"/>
  <c r="E320" i="9"/>
  <c r="B320" i="9" s="1"/>
  <c r="E329" i="9"/>
  <c r="B329" i="9" s="1"/>
  <c r="E327" i="9"/>
  <c r="B327" i="9" s="1"/>
  <c r="E324" i="9"/>
  <c r="B324" i="9" s="1"/>
  <c r="F236" i="9"/>
  <c r="B236" i="9" s="1"/>
  <c r="E307" i="9"/>
  <c r="B307" i="9" s="1"/>
  <c r="E322" i="9"/>
  <c r="B322" i="9" s="1"/>
  <c r="H1549" i="1"/>
  <c r="G1549" i="1"/>
  <c r="J1549" i="1"/>
  <c r="H1553" i="1"/>
  <c r="G1553" i="1"/>
  <c r="J1553" i="1"/>
  <c r="H1559" i="1"/>
  <c r="G1559" i="1"/>
  <c r="J1559" i="1"/>
  <c r="H1563" i="1"/>
  <c r="G1563" i="1"/>
  <c r="H1566" i="1"/>
  <c r="G1566" i="1"/>
  <c r="I1566" i="1" s="1"/>
  <c r="J1566" i="1"/>
  <c r="H1570" i="1"/>
  <c r="G1570" i="1"/>
  <c r="J1570" i="1"/>
  <c r="H1636" i="1"/>
  <c r="G1636" i="1"/>
  <c r="H1644" i="1"/>
  <c r="G1644" i="1"/>
  <c r="H1652" i="1"/>
  <c r="G1652" i="1"/>
  <c r="H1660" i="1"/>
  <c r="G1660" i="1"/>
  <c r="H1668" i="1"/>
  <c r="G1668" i="1"/>
  <c r="H1676" i="1"/>
  <c r="G1676" i="1"/>
  <c r="H1684" i="1"/>
  <c r="G1684" i="1"/>
  <c r="I1560" i="1"/>
  <c r="H1576" i="1"/>
  <c r="G1576" i="1"/>
  <c r="J1576" i="1"/>
  <c r="I1578" i="1"/>
  <c r="H1546" i="1"/>
  <c r="H1551" i="1"/>
  <c r="G1551" i="1"/>
  <c r="J1551" i="1"/>
  <c r="H1557" i="1"/>
  <c r="G1557" i="1"/>
  <c r="J1557" i="1"/>
  <c r="H1561" i="1"/>
  <c r="G1561" i="1"/>
  <c r="J1561" i="1"/>
  <c r="H1564" i="1"/>
  <c r="G1564" i="1"/>
  <c r="J1564" i="1"/>
  <c r="H1568" i="1"/>
  <c r="G1568" i="1"/>
  <c r="J1568" i="1"/>
  <c r="H1579" i="1"/>
  <c r="H1625" i="1"/>
  <c r="G1625" i="1"/>
  <c r="H1633" i="1"/>
  <c r="G1633" i="1"/>
  <c r="H1641" i="1"/>
  <c r="G1641" i="1"/>
  <c r="H1649" i="1"/>
  <c r="G1649" i="1"/>
  <c r="H1657" i="1"/>
  <c r="G1657" i="1"/>
  <c r="H1665" i="1"/>
  <c r="G1665" i="1"/>
  <c r="H1673" i="1"/>
  <c r="G1673" i="1"/>
  <c r="H1544" i="1"/>
  <c r="I1548" i="1"/>
  <c r="H1574" i="1"/>
  <c r="G1574" i="1"/>
  <c r="J1574" i="1"/>
  <c r="G1631" i="1"/>
  <c r="H1631" i="1"/>
  <c r="G1639" i="1"/>
  <c r="H1639" i="1"/>
  <c r="G1647" i="1"/>
  <c r="H1647" i="1"/>
  <c r="G1655" i="1"/>
  <c r="H1655" i="1"/>
  <c r="G1663" i="1"/>
  <c r="H1663" i="1"/>
  <c r="G1671" i="1"/>
  <c r="H1671" i="1"/>
  <c r="G1679" i="1"/>
  <c r="H1679" i="1"/>
  <c r="C121" i="1"/>
  <c r="F107" i="4"/>
  <c r="D106" i="4"/>
  <c r="D584" i="4"/>
  <c r="F589" i="4"/>
  <c r="C32" i="1"/>
  <c r="C253" i="1"/>
  <c r="C349" i="1"/>
  <c r="C401" i="1"/>
  <c r="C439" i="1"/>
  <c r="C503" i="1"/>
  <c r="C583" i="1"/>
  <c r="C597" i="1"/>
  <c r="C1017" i="1"/>
  <c r="C1185" i="1"/>
  <c r="C1241" i="1"/>
  <c r="C1518" i="1"/>
  <c r="G1542" i="1"/>
  <c r="G1544" i="1"/>
  <c r="I1544" i="1" s="1"/>
  <c r="G1546" i="1"/>
  <c r="H1548" i="1"/>
  <c r="H1550" i="1"/>
  <c r="I1550" i="1" s="1"/>
  <c r="H1552" i="1"/>
  <c r="I1552" i="1" s="1"/>
  <c r="H1554" i="1"/>
  <c r="I1554" i="1" s="1"/>
  <c r="H1558" i="1"/>
  <c r="I1558" i="1" s="1"/>
  <c r="H1560" i="1"/>
  <c r="H1562" i="1"/>
  <c r="I1562" i="1" s="1"/>
  <c r="H1565" i="1"/>
  <c r="I1565" i="1" s="1"/>
  <c r="H1567" i="1"/>
  <c r="I1567" i="1" s="1"/>
  <c r="H1569" i="1"/>
  <c r="I1569" i="1" s="1"/>
  <c r="H1573" i="1"/>
  <c r="I1573" i="1" s="1"/>
  <c r="H1575" i="1"/>
  <c r="I1575" i="1" s="1"/>
  <c r="J1581" i="1"/>
  <c r="G216" i="9"/>
  <c r="E216" i="9" s="1"/>
  <c r="B216" i="9" s="1"/>
  <c r="F8" i="4"/>
  <c r="F23" i="4"/>
  <c r="F29" i="4"/>
  <c r="E82" i="4"/>
  <c r="D78" i="1" s="1"/>
  <c r="E106" i="4"/>
  <c r="D102" i="1" s="1"/>
  <c r="E202" i="4"/>
  <c r="D198" i="1" s="1"/>
  <c r="E466" i="4"/>
  <c r="E491" i="4"/>
  <c r="D485" i="1" s="1"/>
  <c r="D597" i="4"/>
  <c r="E135" i="5"/>
  <c r="D1140" i="1" s="1"/>
  <c r="F136" i="5"/>
  <c r="D178" i="5"/>
  <c r="F83" i="4"/>
  <c r="D82" i="4"/>
  <c r="F143" i="5"/>
  <c r="D135" i="5"/>
  <c r="F130" i="6"/>
  <c r="D129" i="6"/>
  <c r="C3" i="1"/>
  <c r="C35" i="1"/>
  <c r="C79" i="1"/>
  <c r="C103" i="1"/>
  <c r="D46" i="1"/>
  <c r="D122" i="1"/>
  <c r="D131" i="1"/>
  <c r="D150" i="1"/>
  <c r="D270" i="1"/>
  <c r="D566" i="1"/>
  <c r="D624" i="1"/>
  <c r="G1588" i="1"/>
  <c r="H1591" i="1"/>
  <c r="G1596" i="1"/>
  <c r="H1599" i="1"/>
  <c r="G1604" i="1"/>
  <c r="H1607" i="1"/>
  <c r="G1612" i="1"/>
  <c r="H1615" i="1"/>
  <c r="G1620" i="1"/>
  <c r="E7" i="4"/>
  <c r="F7" i="4" s="1"/>
  <c r="D49" i="4"/>
  <c r="F98" i="4"/>
  <c r="F112" i="4"/>
  <c r="F141" i="4"/>
  <c r="D140" i="4"/>
  <c r="F160" i="4"/>
  <c r="F262" i="4"/>
  <c r="D273" i="4"/>
  <c r="F310" i="4"/>
  <c r="D309" i="4"/>
  <c r="F362" i="4"/>
  <c r="D361" i="4"/>
  <c r="D431" i="4"/>
  <c r="D479" i="4"/>
  <c r="D571" i="4"/>
  <c r="D629" i="4"/>
  <c r="F8" i="5"/>
  <c r="D7" i="5"/>
  <c r="G1579" i="1"/>
  <c r="I1579" i="1" s="1"/>
  <c r="J1579" i="1"/>
  <c r="G212" i="9"/>
  <c r="E212" i="9" s="1"/>
  <c r="B212" i="9" s="1"/>
  <c r="F126" i="4"/>
  <c r="G201" i="9"/>
  <c r="E201" i="9" s="1"/>
  <c r="B201" i="9" s="1"/>
  <c r="F154" i="4"/>
  <c r="F165" i="4"/>
  <c r="D164" i="4"/>
  <c r="F216" i="4"/>
  <c r="F231" i="4"/>
  <c r="D230" i="4"/>
  <c r="F274" i="4"/>
  <c r="E308" i="4"/>
  <c r="D321" i="4"/>
  <c r="F336" i="4"/>
  <c r="D373" i="4"/>
  <c r="F388" i="4"/>
  <c r="D466" i="4"/>
  <c r="F473" i="4"/>
  <c r="D491" i="4"/>
  <c r="F523" i="4"/>
  <c r="D522" i="4"/>
  <c r="H336" i="9"/>
  <c r="G338" i="9"/>
  <c r="F203" i="5"/>
  <c r="D219" i="5"/>
  <c r="D5" i="6"/>
  <c r="F10" i="6"/>
  <c r="G205" i="9"/>
  <c r="E205" i="9" s="1"/>
  <c r="B205" i="9" s="1"/>
  <c r="G208" i="9"/>
  <c r="E208" i="9" s="1"/>
  <c r="B208" i="9" s="1"/>
  <c r="E156" i="9"/>
  <c r="B156" i="9" s="1"/>
  <c r="G314" i="9"/>
  <c r="F89" i="5"/>
  <c r="H316" i="9"/>
  <c r="H315" i="9"/>
  <c r="E147" i="5"/>
  <c r="G337" i="9"/>
  <c r="E337" i="9" s="1"/>
  <c r="B337" i="9" s="1"/>
  <c r="F197" i="5"/>
  <c r="F36" i="6"/>
  <c r="D35" i="6"/>
  <c r="D89" i="6"/>
  <c r="F94" i="6"/>
  <c r="B28" i="9"/>
  <c r="B60" i="9"/>
  <c r="F45" i="5"/>
  <c r="H314" i="9"/>
  <c r="E88" i="5"/>
  <c r="F120" i="5"/>
  <c r="D119" i="5"/>
  <c r="D255" i="5"/>
  <c r="F260" i="5"/>
  <c r="E35" i="6"/>
  <c r="E89" i="6"/>
  <c r="D1485" i="1"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7" i="9"/>
  <c r="E217" i="9" s="1"/>
  <c r="B217" i="9" s="1"/>
  <c r="G180" i="9"/>
  <c r="H179" i="9"/>
  <c r="G218" i="9"/>
  <c r="E218" i="9" s="1"/>
  <c r="B218" i="9" s="1"/>
  <c r="G179" i="9"/>
  <c r="G178" i="9"/>
  <c r="E178" i="9" s="1"/>
  <c r="B178" i="9" s="1"/>
  <c r="G177" i="9"/>
  <c r="E177" i="9" s="1"/>
  <c r="B177" i="9" s="1"/>
  <c r="G176" i="9"/>
  <c r="E176" i="9" s="1"/>
  <c r="B176" i="9" s="1"/>
  <c r="G175" i="9"/>
  <c r="E175" i="9" s="1"/>
  <c r="B175" i="9" s="1"/>
  <c r="G174" i="9"/>
  <c r="E174" i="9" s="1"/>
  <c r="B174" i="9" s="1"/>
  <c r="I10" i="9"/>
  <c r="H180" i="9"/>
  <c r="G184" i="9"/>
  <c r="E184" i="9" s="1"/>
  <c r="B184" i="9" s="1"/>
  <c r="G188" i="9"/>
  <c r="E188" i="9" s="1"/>
  <c r="B188" i="9" s="1"/>
  <c r="G192" i="9"/>
  <c r="E192" i="9" s="1"/>
  <c r="B192" i="9" s="1"/>
  <c r="G196" i="9"/>
  <c r="E196" i="9" s="1"/>
  <c r="B196" i="9" s="1"/>
  <c r="G200" i="9"/>
  <c r="E200" i="9" s="1"/>
  <c r="B200" i="9" s="1"/>
  <c r="G204" i="9"/>
  <c r="E204" i="9" s="1"/>
  <c r="B204" i="9" s="1"/>
  <c r="G207" i="9"/>
  <c r="E207" i="9" s="1"/>
  <c r="D296" i="5"/>
  <c r="D114" i="6"/>
  <c r="G183" i="9"/>
  <c r="E183" i="9" s="1"/>
  <c r="B183" i="9" s="1"/>
  <c r="G187" i="9"/>
  <c r="E187" i="9" s="1"/>
  <c r="B187" i="9" s="1"/>
  <c r="G191" i="9"/>
  <c r="E191" i="9" s="1"/>
  <c r="B191" i="9" s="1"/>
  <c r="G195" i="9"/>
  <c r="E195" i="9" s="1"/>
  <c r="B195" i="9" s="1"/>
  <c r="G199" i="9"/>
  <c r="E199" i="9" s="1"/>
  <c r="B199" i="9" s="1"/>
  <c r="G203" i="9"/>
  <c r="E203" i="9" s="1"/>
  <c r="B203" i="9" s="1"/>
  <c r="L207" i="9"/>
  <c r="F207" i="9" s="1"/>
  <c r="G209" i="9"/>
  <c r="E209" i="9" s="1"/>
  <c r="B209" i="9" s="1"/>
  <c r="G211" i="9"/>
  <c r="E211" i="9" s="1"/>
  <c r="B211" i="9" s="1"/>
  <c r="G213" i="9"/>
  <c r="E213" i="9" s="1"/>
  <c r="B213" i="9" s="1"/>
  <c r="G215" i="9"/>
  <c r="E215" i="9" s="1"/>
  <c r="B215" i="9" s="1"/>
  <c r="G316" i="9"/>
  <c r="G31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74" i="9"/>
  <c r="F298" i="9"/>
  <c r="H310" i="9"/>
  <c r="B238" i="9"/>
  <c r="F241" i="9"/>
  <c r="B241" i="9" s="1"/>
  <c r="B254" i="9"/>
  <c r="B262" i="9"/>
  <c r="B244" i="9"/>
  <c r="B260" i="9"/>
  <c r="B268" i="9"/>
  <c r="B276" i="9"/>
  <c r="B284" i="9"/>
  <c r="E318" i="9"/>
  <c r="B318" i="9" s="1"/>
  <c r="E326" i="9"/>
  <c r="B326" i="9" s="1"/>
  <c r="G1556" i="1" l="1"/>
  <c r="I1541" i="1"/>
  <c r="I1542" i="1"/>
  <c r="G1681" i="1"/>
  <c r="H1623" i="1"/>
  <c r="G1628" i="1"/>
  <c r="D44" i="8"/>
  <c r="C1621" i="1" s="1"/>
  <c r="H1583" i="1"/>
  <c r="G1402" i="1"/>
  <c r="G1495" i="1"/>
  <c r="D1401" i="1"/>
  <c r="F228" i="9"/>
  <c r="B228" i="9" s="1"/>
  <c r="H1602" i="1"/>
  <c r="G1602" i="1"/>
  <c r="I30" i="3"/>
  <c r="D1510" i="1"/>
  <c r="G1585" i="1"/>
  <c r="H1585" i="1"/>
  <c r="F43" i="4"/>
  <c r="C39" i="1"/>
  <c r="E309" i="9"/>
  <c r="B309" i="9" s="1"/>
  <c r="G322" i="1"/>
  <c r="E5" i="7"/>
  <c r="D1539" i="1"/>
  <c r="I34" i="3"/>
  <c r="D1555" i="1"/>
  <c r="D6" i="4"/>
  <c r="I1561" i="1"/>
  <c r="I1551" i="1"/>
  <c r="G1201" i="1"/>
  <c r="I1546" i="1"/>
  <c r="I1564" i="1"/>
  <c r="C1539" i="1"/>
  <c r="D5" i="7"/>
  <c r="D45" i="8"/>
  <c r="I1581" i="1"/>
  <c r="E310" i="9"/>
  <c r="B310" i="9" s="1"/>
  <c r="E315" i="9"/>
  <c r="B315" i="9" s="1"/>
  <c r="H1278" i="1"/>
  <c r="G1278" i="1"/>
  <c r="E251" i="5"/>
  <c r="D1255" i="1" s="1"/>
  <c r="D1223" i="1"/>
  <c r="G1224" i="1"/>
  <c r="H1224" i="1"/>
  <c r="E177" i="5"/>
  <c r="E338" i="9"/>
  <c r="B338" i="9" s="1"/>
  <c r="D1207" i="1"/>
  <c r="G1207" i="1" s="1"/>
  <c r="G1208" i="1"/>
  <c r="H1208" i="1"/>
  <c r="G1190" i="1"/>
  <c r="H1190" i="1"/>
  <c r="E316" i="9"/>
  <c r="B316" i="9" s="1"/>
  <c r="E314" i="9"/>
  <c r="B314" i="9" s="1"/>
  <c r="G1081" i="1"/>
  <c r="D69" i="5"/>
  <c r="H23" i="3" s="1"/>
  <c r="C1075" i="1"/>
  <c r="G1075" i="1" s="1"/>
  <c r="G1034" i="1"/>
  <c r="H1034" i="1"/>
  <c r="H1024" i="1"/>
  <c r="G1024" i="1"/>
  <c r="G1018" i="1"/>
  <c r="F12" i="5"/>
  <c r="E7" i="5"/>
  <c r="G641" i="1"/>
  <c r="H641" i="1"/>
  <c r="G603" i="1"/>
  <c r="H603" i="1"/>
  <c r="G601" i="1"/>
  <c r="H601" i="1"/>
  <c r="G530" i="1"/>
  <c r="E535" i="4"/>
  <c r="D529" i="1" s="1"/>
  <c r="F536" i="4"/>
  <c r="H551" i="1"/>
  <c r="G551" i="1"/>
  <c r="G421" i="1"/>
  <c r="H421" i="1"/>
  <c r="F648" i="4"/>
  <c r="G642" i="1"/>
  <c r="H642" i="1"/>
  <c r="G407" i="1"/>
  <c r="H407" i="1"/>
  <c r="H258" i="1"/>
  <c r="G258" i="1"/>
  <c r="G238" i="1"/>
  <c r="D152" i="4"/>
  <c r="C148" i="1" s="1"/>
  <c r="G221" i="1"/>
  <c r="H221" i="1"/>
  <c r="F202" i="4"/>
  <c r="G174" i="1"/>
  <c r="H174" i="1"/>
  <c r="G24" i="9"/>
  <c r="H24" i="9"/>
  <c r="D149" i="1"/>
  <c r="H149" i="1" s="1"/>
  <c r="E360" i="4"/>
  <c r="D355" i="1" s="1"/>
  <c r="G305" i="1"/>
  <c r="H305" i="1"/>
  <c r="G137" i="1"/>
  <c r="F125" i="4"/>
  <c r="G70" i="1"/>
  <c r="H70" i="1"/>
  <c r="H18" i="3"/>
  <c r="D299" i="4"/>
  <c r="F35" i="6"/>
  <c r="H28" i="3"/>
  <c r="C1431" i="1"/>
  <c r="H270" i="1"/>
  <c r="G270" i="1"/>
  <c r="H198" i="1"/>
  <c r="G198" i="1"/>
  <c r="F584" i="4"/>
  <c r="C578" i="1"/>
  <c r="D141" i="6"/>
  <c r="F5" i="6"/>
  <c r="H27" i="3"/>
  <c r="C1401" i="1"/>
  <c r="F522" i="4"/>
  <c r="C516" i="1"/>
  <c r="F466" i="4"/>
  <c r="C460" i="1"/>
  <c r="F230" i="4"/>
  <c r="C226" i="1"/>
  <c r="F571" i="4"/>
  <c r="D535" i="4"/>
  <c r="C565" i="1"/>
  <c r="F140" i="4"/>
  <c r="C136" i="1"/>
  <c r="F49" i="4"/>
  <c r="C45" i="1"/>
  <c r="H150" i="1"/>
  <c r="G150" i="1"/>
  <c r="H46" i="1"/>
  <c r="G46" i="1"/>
  <c r="E152" i="4"/>
  <c r="F597" i="4"/>
  <c r="C591" i="1"/>
  <c r="G1241" i="1"/>
  <c r="H1241" i="1"/>
  <c r="H597" i="1"/>
  <c r="G597" i="1"/>
  <c r="H401" i="1"/>
  <c r="G401" i="1"/>
  <c r="F106" i="4"/>
  <c r="C102" i="1"/>
  <c r="F119" i="5"/>
  <c r="C1124" i="1"/>
  <c r="F164" i="4"/>
  <c r="C160" i="1"/>
  <c r="D430" i="4"/>
  <c r="F431" i="4"/>
  <c r="C425" i="1"/>
  <c r="F129" i="6"/>
  <c r="C1525" i="1"/>
  <c r="H17" i="3"/>
  <c r="C2" i="1"/>
  <c r="G1017" i="1"/>
  <c r="H1017" i="1"/>
  <c r="H439" i="1"/>
  <c r="G439" i="1"/>
  <c r="H32" i="1"/>
  <c r="G32" i="1"/>
  <c r="F296" i="5"/>
  <c r="C1300" i="1"/>
  <c r="E180" i="9"/>
  <c r="B180" i="9" s="1"/>
  <c r="D1431" i="1"/>
  <c r="I28" i="3"/>
  <c r="F147" i="5"/>
  <c r="D1152" i="1"/>
  <c r="B207" i="9"/>
  <c r="E179" i="9"/>
  <c r="B179" i="9" s="1"/>
  <c r="E69" i="5"/>
  <c r="D1093" i="1"/>
  <c r="E141" i="6"/>
  <c r="G348" i="9" s="1"/>
  <c r="E348" i="9" s="1"/>
  <c r="G339" i="9"/>
  <c r="E339" i="9" s="1"/>
  <c r="B339" i="9" s="1"/>
  <c r="F219" i="5"/>
  <c r="C1223" i="1"/>
  <c r="F321" i="4"/>
  <c r="C316" i="1"/>
  <c r="H22" i="3"/>
  <c r="C1012" i="1"/>
  <c r="F361" i="4"/>
  <c r="D360" i="4"/>
  <c r="C356" i="1"/>
  <c r="F273" i="4"/>
  <c r="C269" i="1"/>
  <c r="E6" i="4"/>
  <c r="F6" i="4" s="1"/>
  <c r="D3" i="1"/>
  <c r="H3" i="1" s="1"/>
  <c r="G624" i="1"/>
  <c r="H624" i="1"/>
  <c r="H103" i="1"/>
  <c r="G103" i="1"/>
  <c r="F135" i="5"/>
  <c r="C1140" i="1"/>
  <c r="F82" i="4"/>
  <c r="C78" i="1"/>
  <c r="G336" i="9"/>
  <c r="E336" i="9" s="1"/>
  <c r="B336" i="9" s="1"/>
  <c r="F178" i="5"/>
  <c r="D177" i="5"/>
  <c r="C1182" i="1"/>
  <c r="G1185" i="1"/>
  <c r="H1185" i="1"/>
  <c r="G583" i="1"/>
  <c r="H583" i="1"/>
  <c r="H349" i="1"/>
  <c r="G349" i="1"/>
  <c r="I1574" i="1"/>
  <c r="I1568" i="1"/>
  <c r="I1576" i="1"/>
  <c r="I1570" i="1"/>
  <c r="I1559" i="1"/>
  <c r="I1549" i="1"/>
  <c r="F114" i="6"/>
  <c r="H30" i="3"/>
  <c r="C1510" i="1"/>
  <c r="F629" i="4"/>
  <c r="C623" i="1"/>
  <c r="F309" i="4"/>
  <c r="D308" i="4"/>
  <c r="C304" i="1"/>
  <c r="G122" i="1"/>
  <c r="H122" i="1"/>
  <c r="H35" i="1"/>
  <c r="G35" i="1"/>
  <c r="G1518" i="1"/>
  <c r="H1518" i="1"/>
  <c r="D251" i="5"/>
  <c r="F255" i="5"/>
  <c r="C1259" i="1"/>
  <c r="F89" i="6"/>
  <c r="C1485" i="1"/>
  <c r="F491" i="4"/>
  <c r="C485" i="1"/>
  <c r="F373" i="4"/>
  <c r="C368" i="1"/>
  <c r="E417" i="4"/>
  <c r="D412" i="1" s="1"/>
  <c r="D303" i="1"/>
  <c r="F479" i="4"/>
  <c r="C473" i="1"/>
  <c r="H566" i="1"/>
  <c r="G566" i="1"/>
  <c r="H131" i="1"/>
  <c r="G131" i="1"/>
  <c r="H79" i="1"/>
  <c r="G79" i="1"/>
  <c r="E430" i="4"/>
  <c r="D460" i="1"/>
  <c r="H503" i="1"/>
  <c r="G503" i="1"/>
  <c r="H253" i="1"/>
  <c r="G253" i="1"/>
  <c r="G121" i="1"/>
  <c r="H121" i="1"/>
  <c r="I1557" i="1"/>
  <c r="I1553" i="1"/>
  <c r="H1075" i="1" l="1"/>
  <c r="I39" i="3"/>
  <c r="G344" i="9"/>
  <c r="E344" i="9" s="1"/>
  <c r="B344" i="9" s="1"/>
  <c r="K1481" i="9"/>
  <c r="H19" i="9"/>
  <c r="E19" i="9" s="1"/>
  <c r="B19" i="9" s="1"/>
  <c r="C1622" i="1"/>
  <c r="H11" i="3" s="1"/>
  <c r="I40" i="3"/>
  <c r="I33" i="3"/>
  <c r="D1538" i="1"/>
  <c r="G346" i="9"/>
  <c r="E346" i="9" s="1"/>
  <c r="C1538" i="1"/>
  <c r="H33" i="3"/>
  <c r="G1555" i="1"/>
  <c r="H1555" i="1"/>
  <c r="H1539" i="1"/>
  <c r="G1539" i="1"/>
  <c r="E24" i="9"/>
  <c r="B24" i="9" s="1"/>
  <c r="H39" i="1"/>
  <c r="G39" i="1"/>
  <c r="G343" i="9"/>
  <c r="E343" i="9" s="1"/>
  <c r="I25" i="3"/>
  <c r="I24" i="3"/>
  <c r="H1207" i="1"/>
  <c r="D1181" i="1"/>
  <c r="E176" i="5"/>
  <c r="D1180" i="1" s="1"/>
  <c r="D6" i="5"/>
  <c r="C1074" i="1"/>
  <c r="I22" i="3"/>
  <c r="D1012" i="1"/>
  <c r="H1012" i="1" s="1"/>
  <c r="F7" i="5"/>
  <c r="E640" i="4"/>
  <c r="D634" i="1" s="1"/>
  <c r="E418" i="4"/>
  <c r="D413" i="1" s="1"/>
  <c r="G149" i="1"/>
  <c r="G3" i="1"/>
  <c r="G623" i="1"/>
  <c r="H623" i="1"/>
  <c r="G1124" i="1"/>
  <c r="H1124" i="1"/>
  <c r="E299" i="4"/>
  <c r="E300" i="4" s="1"/>
  <c r="D296" i="1" s="1"/>
  <c r="D148" i="1"/>
  <c r="H148" i="1" s="1"/>
  <c r="I18" i="3"/>
  <c r="F535" i="4"/>
  <c r="D640" i="4"/>
  <c r="C529" i="1"/>
  <c r="H460" i="1"/>
  <c r="G460" i="1"/>
  <c r="G1510" i="1"/>
  <c r="H1510" i="1"/>
  <c r="G1012" i="1"/>
  <c r="G316" i="1"/>
  <c r="H316" i="1"/>
  <c r="G1525" i="1"/>
  <c r="H1525" i="1"/>
  <c r="D639" i="4"/>
  <c r="F430" i="4"/>
  <c r="C424" i="1"/>
  <c r="H136" i="1"/>
  <c r="G136" i="1"/>
  <c r="F251" i="5"/>
  <c r="H25" i="3"/>
  <c r="C1255" i="1"/>
  <c r="G1182" i="1"/>
  <c r="H1182" i="1"/>
  <c r="D1074" i="1"/>
  <c r="I23" i="3"/>
  <c r="E6" i="5"/>
  <c r="E347" i="9"/>
  <c r="B348" i="9"/>
  <c r="D301" i="4"/>
  <c r="D423" i="4"/>
  <c r="C295" i="1"/>
  <c r="H304" i="1"/>
  <c r="G304" i="1"/>
  <c r="F177" i="5"/>
  <c r="D176" i="5"/>
  <c r="H24" i="3"/>
  <c r="C1181" i="1"/>
  <c r="H1621" i="1"/>
  <c r="G1621" i="1"/>
  <c r="E639" i="4"/>
  <c r="D633" i="1" s="1"/>
  <c r="D424" i="1"/>
  <c r="H485" i="1"/>
  <c r="G485" i="1"/>
  <c r="G1259" i="1"/>
  <c r="H1259" i="1"/>
  <c r="D417" i="4"/>
  <c r="F308" i="4"/>
  <c r="C303" i="1"/>
  <c r="G1140" i="1"/>
  <c r="H1140" i="1"/>
  <c r="G356" i="1"/>
  <c r="H356" i="1"/>
  <c r="D1537" i="1"/>
  <c r="H9" i="3" s="1"/>
  <c r="I31" i="3"/>
  <c r="G1152" i="1"/>
  <c r="H1152" i="1"/>
  <c r="D422" i="4"/>
  <c r="H160" i="1"/>
  <c r="G160" i="1"/>
  <c r="G102" i="1"/>
  <c r="H102" i="1"/>
  <c r="G591" i="1"/>
  <c r="H591" i="1"/>
  <c r="H226" i="1"/>
  <c r="G226" i="1"/>
  <c r="G516" i="1"/>
  <c r="H516" i="1"/>
  <c r="H578" i="1"/>
  <c r="G578" i="1"/>
  <c r="G1431" i="1"/>
  <c r="H1431" i="1"/>
  <c r="H473" i="1"/>
  <c r="G473" i="1"/>
  <c r="H368" i="1"/>
  <c r="G368" i="1"/>
  <c r="G1485" i="1"/>
  <c r="H1485" i="1"/>
  <c r="H78" i="1"/>
  <c r="G78" i="1"/>
  <c r="G269" i="1"/>
  <c r="H269" i="1"/>
  <c r="G1401" i="1"/>
  <c r="H1401" i="1"/>
  <c r="E422" i="4"/>
  <c r="D2" i="1"/>
  <c r="G2" i="1" s="1"/>
  <c r="I17" i="3"/>
  <c r="F360" i="4"/>
  <c r="C355" i="1"/>
  <c r="D418" i="4"/>
  <c r="C1011" i="1"/>
  <c r="G1223" i="1"/>
  <c r="H1223" i="1"/>
  <c r="G1093" i="1"/>
  <c r="H1093" i="1"/>
  <c r="G1300" i="1"/>
  <c r="H1300" i="1"/>
  <c r="D300" i="4"/>
  <c r="H425" i="1"/>
  <c r="G425" i="1"/>
  <c r="H45" i="1"/>
  <c r="G45" i="1"/>
  <c r="G565" i="1"/>
  <c r="H565" i="1"/>
  <c r="F141" i="6"/>
  <c r="H31" i="3"/>
  <c r="C1537" i="1"/>
  <c r="F69" i="5"/>
  <c r="F152" i="4"/>
  <c r="B343" i="9" l="1"/>
  <c r="E342" i="9"/>
  <c r="G1538" i="1"/>
  <c r="H1538" i="1"/>
  <c r="E345" i="9"/>
  <c r="I10" i="3" s="1"/>
  <c r="B346" i="9"/>
  <c r="H1622" i="1"/>
  <c r="G1622" i="1"/>
  <c r="G306" i="9"/>
  <c r="E306" i="9" s="1"/>
  <c r="B306" i="9" s="1"/>
  <c r="G299" i="9"/>
  <c r="G1074" i="1"/>
  <c r="F6" i="5"/>
  <c r="G148" i="1"/>
  <c r="F299" i="4"/>
  <c r="H2" i="1"/>
  <c r="F300" i="4"/>
  <c r="C296" i="1"/>
  <c r="K3" i="9"/>
  <c r="I9" i="3"/>
  <c r="F417" i="4"/>
  <c r="C412" i="1"/>
  <c r="F176" i="5"/>
  <c r="C1180" i="1"/>
  <c r="H1074" i="1"/>
  <c r="H424" i="1"/>
  <c r="G424" i="1"/>
  <c r="E643" i="4"/>
  <c r="D417" i="1"/>
  <c r="F418" i="4"/>
  <c r="C413" i="1"/>
  <c r="D643" i="4"/>
  <c r="D424" i="4"/>
  <c r="C417" i="1"/>
  <c r="F422" i="4"/>
  <c r="D425" i="4"/>
  <c r="D644" i="4"/>
  <c r="C418" i="1"/>
  <c r="G20" i="9"/>
  <c r="H529" i="1"/>
  <c r="G529" i="1"/>
  <c r="N3" i="9"/>
  <c r="I11" i="3"/>
  <c r="F301" i="4"/>
  <c r="C297" i="1"/>
  <c r="G1255" i="1"/>
  <c r="H1255" i="1"/>
  <c r="G1537" i="1"/>
  <c r="H1537" i="1"/>
  <c r="G355" i="1"/>
  <c r="H355" i="1"/>
  <c r="H303" i="1"/>
  <c r="G303" i="1"/>
  <c r="G1181" i="1"/>
  <c r="H1181" i="1"/>
  <c r="H299" i="9"/>
  <c r="D1011" i="1"/>
  <c r="G1011" i="1" s="1"/>
  <c r="C633" i="1"/>
  <c r="F639" i="4"/>
  <c r="F640" i="4"/>
  <c r="C634" i="1"/>
  <c r="E301" i="4"/>
  <c r="D297" i="1" s="1"/>
  <c r="E423" i="4"/>
  <c r="D295" i="1"/>
  <c r="E299" i="9" l="1"/>
  <c r="B299" i="9" s="1"/>
  <c r="H1011" i="1"/>
  <c r="H8" i="3"/>
  <c r="M3" i="9" s="1"/>
  <c r="D637" i="1"/>
  <c r="H633" i="1"/>
  <c r="G633" i="1"/>
  <c r="G413" i="1"/>
  <c r="H413" i="1"/>
  <c r="G295" i="1"/>
  <c r="H412" i="1"/>
  <c r="G412" i="1"/>
  <c r="H296" i="1"/>
  <c r="G296" i="1"/>
  <c r="F425" i="4"/>
  <c r="C420" i="1"/>
  <c r="F643" i="4"/>
  <c r="C637" i="1"/>
  <c r="D645" i="4"/>
  <c r="G634" i="1"/>
  <c r="H634" i="1"/>
  <c r="G297" i="1"/>
  <c r="H297" i="1"/>
  <c r="D646" i="4"/>
  <c r="C638" i="1"/>
  <c r="H417" i="1"/>
  <c r="G417" i="1"/>
  <c r="H295" i="1"/>
  <c r="E644" i="4"/>
  <c r="E645" i="4" s="1"/>
  <c r="E425" i="4"/>
  <c r="D420" i="1" s="1"/>
  <c r="D418" i="1"/>
  <c r="G418" i="1" s="1"/>
  <c r="H20" i="9"/>
  <c r="E20" i="9" s="1"/>
  <c r="B20" i="9" s="1"/>
  <c r="F423" i="4"/>
  <c r="C419" i="1"/>
  <c r="E424" i="4"/>
  <c r="D419" i="1" s="1"/>
  <c r="G1180" i="1"/>
  <c r="H1180" i="1"/>
  <c r="H418" i="1" l="1"/>
  <c r="F424" i="4"/>
  <c r="D639" i="1"/>
  <c r="F644" i="4"/>
  <c r="F645" i="4"/>
  <c r="D649" i="4"/>
  <c r="C639" i="1"/>
  <c r="H334" i="9"/>
  <c r="G334" i="9"/>
  <c r="D638" i="1"/>
  <c r="H638" i="1" s="1"/>
  <c r="E646" i="4"/>
  <c r="H637" i="1"/>
  <c r="G637" i="1"/>
  <c r="H419" i="1"/>
  <c r="G419" i="1"/>
  <c r="D650" i="4"/>
  <c r="F646" i="4"/>
  <c r="C640" i="1"/>
  <c r="H420" i="1"/>
  <c r="G420" i="1"/>
  <c r="G638" i="1" l="1"/>
  <c r="D640" i="1"/>
  <c r="G640" i="1" s="1"/>
  <c r="E650" i="4"/>
  <c r="H639" i="1"/>
  <c r="G639" i="1"/>
  <c r="F650" i="4"/>
  <c r="H20" i="3"/>
  <c r="C644" i="1"/>
  <c r="H19" i="3"/>
  <c r="C643" i="1"/>
  <c r="E334" i="9"/>
  <c r="E649" i="4"/>
  <c r="D644" i="1" l="1"/>
  <c r="G644" i="1" s="1"/>
  <c r="I20" i="3"/>
  <c r="G297" i="9"/>
  <c r="E297" i="9" s="1"/>
  <c r="B297" i="9" s="1"/>
  <c r="D643" i="1"/>
  <c r="G643" i="1" s="1"/>
  <c r="I19" i="3"/>
  <c r="F649" i="4"/>
  <c r="H640" i="1"/>
  <c r="B334" i="9"/>
  <c r="E298" i="9"/>
  <c r="I8" i="3" s="1"/>
  <c r="H643" i="1" l="1"/>
  <c r="H7" i="3"/>
  <c r="J3" i="9" s="1"/>
  <c r="H644" i="1"/>
  <c r="L293" i="9" l="1"/>
  <c r="F293" i="9" s="1"/>
  <c r="H295" i="9"/>
  <c r="G18" i="9"/>
  <c r="G295" i="9"/>
  <c r="J12" i="9"/>
  <c r="I9" i="9"/>
  <c r="H18" i="9"/>
  <c r="H22" i="9"/>
  <c r="I17" i="9"/>
  <c r="G21" i="9"/>
  <c r="L15" i="9"/>
  <c r="I13" i="9"/>
  <c r="K11" i="9"/>
  <c r="I6" i="9"/>
  <c r="K12" i="9"/>
  <c r="K5" i="9"/>
  <c r="J10" i="9"/>
  <c r="K10" i="9"/>
  <c r="M16" i="9"/>
  <c r="H15" i="9"/>
  <c r="K7" i="9"/>
  <c r="J5" i="9"/>
  <c r="K9" i="9"/>
  <c r="H21" i="9"/>
  <c r="G16" i="9"/>
  <c r="G17" i="9"/>
  <c r="H16" i="9"/>
  <c r="G15" i="9"/>
  <c r="K8" i="9"/>
  <c r="J13" i="9"/>
  <c r="J6" i="9"/>
  <c r="I11" i="9"/>
  <c r="K6" i="9"/>
  <c r="J11" i="9"/>
  <c r="L16" i="9"/>
  <c r="J9" i="9"/>
  <c r="K13" i="9"/>
  <c r="J7" i="9"/>
  <c r="I12" i="9"/>
  <c r="G22" i="9"/>
  <c r="I8" i="9"/>
  <c r="M15" i="9"/>
  <c r="H17" i="9"/>
  <c r="I5" i="9"/>
  <c r="J17" i="9"/>
  <c r="I7" i="9"/>
  <c r="J8" i="9"/>
  <c r="E22" i="9" l="1"/>
  <c r="B22" i="9" s="1"/>
  <c r="F16" i="9"/>
  <c r="E7" i="9"/>
  <c r="B7" i="9" s="1"/>
  <c r="E15" i="9"/>
  <c r="E5" i="9"/>
  <c r="B5" i="9" s="1"/>
  <c r="E11" i="9"/>
  <c r="B11" i="9" s="1"/>
  <c r="E13" i="9"/>
  <c r="B13" i="9" s="1"/>
  <c r="E295" i="9"/>
  <c r="E23" i="9" s="1"/>
  <c r="I7" i="3" s="1"/>
  <c r="E12" i="9"/>
  <c r="B12" i="9" s="1"/>
  <c r="E16" i="9"/>
  <c r="B16" i="9" s="1"/>
  <c r="F15" i="9"/>
  <c r="E18" i="9"/>
  <c r="B18" i="9" s="1"/>
  <c r="E17" i="9"/>
  <c r="B17" i="9" s="1"/>
  <c r="E6" i="9"/>
  <c r="B6" i="9" s="1"/>
  <c r="E21" i="9"/>
  <c r="B21" i="9" s="1"/>
  <c r="E9" i="9"/>
  <c r="B9" i="9" s="1"/>
  <c r="E8" i="9"/>
  <c r="B8" i="9" s="1"/>
  <c r="E10" i="9"/>
  <c r="B10" i="9" s="1"/>
  <c r="B293" i="9"/>
  <c r="F23" i="9"/>
  <c r="F14" i="9" l="1"/>
  <c r="F3" i="9" s="1"/>
  <c r="B295" i="9"/>
  <c r="B15" i="9"/>
  <c r="E14" i="9"/>
  <c r="I13" i="3" s="1"/>
  <c r="E4" i="9"/>
  <c r="E3" i="9" l="1"/>
</calcChain>
</file>

<file path=xl/sharedStrings.xml><?xml version="1.0" encoding="utf-8"?>
<sst xmlns="http://schemas.openxmlformats.org/spreadsheetml/2006/main" count="4733" uniqueCount="3657">
  <si>
    <t>Obveznik:</t>
  </si>
  <si>
    <t>32248 - MEĐIMURSKA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</si>
  <si>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</si>
  <si>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</si>
  <si>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</si>
  <si>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</si>
  <si>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</si>
  <si>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</si>
  <si>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</si>
  <si>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</si>
  <si>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</si>
  <si>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</si>
  <si>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</si>
  <si>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</si>
  <si>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</si>
  <si>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</si>
  <si>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</si>
  <si>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</si>
  <si>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</si>
  <si>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</si>
  <si>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</si>
  <si>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</si>
  <si>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</si>
  <si>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</si>
  <si>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</si>
  <si>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</si>
  <si>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</si>
  <si>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</si>
  <si>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</si>
  <si>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</si>
  <si>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</si>
  <si>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</si>
  <si>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</si>
  <si>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</si>
  <si>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</si>
  <si>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</si>
  <si>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</si>
  <si>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</si>
  <si>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</si>
  <si>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</si>
  <si>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</si>
  <si>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</si>
  <si>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</si>
  <si>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</si>
  <si>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</si>
  <si>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</si>
  <si>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</si>
  <si>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</si>
  <si>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</si>
  <si>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</si>
  <si>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</si>
  <si>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</si>
  <si>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</si>
  <si>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</si>
  <si>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</si>
  <si>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</si>
  <si>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</si>
  <si>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</si>
  <si>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</si>
  <si>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</si>
  <si>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</si>
  <si>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</si>
  <si>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</si>
  <si>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</si>
  <si>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</si>
  <si>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</si>
  <si>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</si>
  <si>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</si>
  <si>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</si>
  <si>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</si>
  <si>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</si>
  <si>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</si>
  <si>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</si>
  <si>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</si>
  <si>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</si>
  <si>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</si>
  <si>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</si>
  <si>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</si>
  <si>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</si>
  <si>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</si>
  <si>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</si>
  <si>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</si>
  <si>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</si>
  <si>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</si>
  <si>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</si>
  <si>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</si>
  <si>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</si>
  <si>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</si>
  <si>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</si>
  <si>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</si>
  <si>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</si>
  <si>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</si>
  <si>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</si>
  <si>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</si>
  <si>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</si>
  <si>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</si>
  <si>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</si>
  <si>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</si>
  <si>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</si>
  <si>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</si>
  <si>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</si>
  <si>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</si>
  <si>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</si>
  <si>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</si>
  <si>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</si>
  <si>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</si>
  <si>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</si>
  <si>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</si>
  <si>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</si>
  <si>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</si>
  <si>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</si>
  <si>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</si>
  <si>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</si>
  <si>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</si>
  <si>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</si>
  <si>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</si>
  <si>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</si>
  <si>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</si>
  <si>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</si>
  <si>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</si>
  <si>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</si>
  <si>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</si>
  <si>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</si>
  <si>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</si>
  <si>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</si>
  <si>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</si>
  <si>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</si>
  <si>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</si>
  <si>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</si>
  <si>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</si>
  <si>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</si>
  <si>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</si>
  <si>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</si>
  <si>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</si>
  <si>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</si>
  <si>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</si>
  <si>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</si>
  <si>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</si>
  <si>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</si>
  <si>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</si>
  <si>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</si>
  <si>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</si>
  <si>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</si>
  <si>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</si>
  <si>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</si>
  <si>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</si>
  <si>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</si>
  <si>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</si>
  <si>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</si>
  <si>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</si>
  <si>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</si>
  <si>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</si>
  <si>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</si>
  <si>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</si>
  <si>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</si>
  <si>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</si>
  <si>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</si>
  <si>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</si>
  <si>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</si>
  <si>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</si>
  <si>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</si>
  <si>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</si>
  <si>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</si>
  <si>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</si>
  <si>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</si>
  <si>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</si>
  <si>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</si>
  <si>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</si>
  <si>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</si>
  <si>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</si>
  <si>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</si>
  <si>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</si>
  <si>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</si>
  <si>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</si>
  <si>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</si>
  <si>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</si>
  <si>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</si>
  <si>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</si>
  <si>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</si>
  <si>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</si>
  <si>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</si>
  <si>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</si>
  <si>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</si>
  <si>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</si>
  <si>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</si>
  <si>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</si>
  <si>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</si>
  <si>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</si>
  <si>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</si>
  <si>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</si>
  <si>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</si>
  <si>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</si>
  <si>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</si>
  <si>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</si>
  <si>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</si>
  <si>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</si>
  <si>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</si>
  <si>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</si>
  <si>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</si>
  <si>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</si>
  <si>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</si>
  <si>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</si>
  <si>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</si>
  <si>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</si>
  <si>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</si>
  <si>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</si>
  <si>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</si>
  <si>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</si>
  <si>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</si>
  <si>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</si>
  <si>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</si>
  <si>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</si>
  <si>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</si>
  <si>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</si>
  <si>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</si>
  <si>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</si>
  <si>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</si>
  <si>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</si>
  <si>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</si>
  <si>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</si>
  <si>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</si>
  <si>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</si>
  <si>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</si>
  <si>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</si>
  <si>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</si>
  <si>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</si>
  <si>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</si>
  <si>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</si>
  <si>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</si>
  <si>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</si>
  <si>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</si>
  <si>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</si>
  <si>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</si>
  <si>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</si>
  <si>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</si>
  <si>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</si>
  <si>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</si>
  <si>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</si>
  <si>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</si>
  <si>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</si>
  <si>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</si>
  <si>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</si>
  <si>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</si>
  <si>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</si>
  <si>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</si>
  <si>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</si>
  <si>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</si>
  <si>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</si>
  <si>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</si>
  <si>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</si>
  <si>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</si>
  <si>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</si>
  <si>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</si>
  <si>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</si>
  <si>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</si>
  <si>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</si>
  <si>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</si>
  <si>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</si>
  <si>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</si>
  <si>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</si>
  <si>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</si>
  <si>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</si>
  <si>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</si>
  <si>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</si>
  <si>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</si>
  <si>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</si>
  <si>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</si>
  <si>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</si>
  <si>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</si>
  <si>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</si>
  <si>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</si>
  <si>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</si>
  <si>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</si>
  <si>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</si>
  <si>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</si>
  <si>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</si>
  <si>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</si>
  <si>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</si>
  <si>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</si>
  <si>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</si>
  <si>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</si>
  <si>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</si>
  <si>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</si>
  <si>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</si>
  <si>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</si>
  <si>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</si>
  <si>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</si>
  <si>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</si>
  <si>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</si>
  <si>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</si>
  <si>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</si>
  <si>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</si>
  <si>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</si>
  <si>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</si>
  <si>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</si>
  <si>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</si>
  <si>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</si>
  <si>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</si>
  <si>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</si>
  <si>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</si>
  <si>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</si>
  <si>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</si>
  <si>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</si>
  <si>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</si>
  <si>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</si>
  <si>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</si>
  <si>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</si>
  <si>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</si>
  <si>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</si>
  <si>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</si>
  <si>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</si>
  <si>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</si>
  <si>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</si>
  <si>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</si>
  <si>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</si>
  <si>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</si>
  <si>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</si>
  <si>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</si>
  <si>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</si>
  <si>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</si>
  <si>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</si>
  <si>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</si>
  <si>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</si>
  <si>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</si>
  <si>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</si>
  <si>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</si>
  <si>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</si>
  <si>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</si>
  <si>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</si>
  <si>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</si>
  <si>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</si>
  <si>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</si>
  <si>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</si>
  <si>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</si>
  <si>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</si>
  <si>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</si>
  <si>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</si>
  <si>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</si>
  <si>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</si>
  <si>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</si>
  <si>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</si>
  <si>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</si>
  <si>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</si>
  <si>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</si>
  <si>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</si>
  <si>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</si>
  <si>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</si>
  <si>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</si>
  <si>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</si>
  <si>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</si>
  <si>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</si>
  <si>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</si>
  <si>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</si>
  <si>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</si>
  <si>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</si>
  <si>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</si>
  <si>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</si>
  <si>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</si>
  <si>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</si>
  <si>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</si>
  <si>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</si>
  <si>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</si>
  <si>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</si>
  <si>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</si>
  <si>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</si>
  <si>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</si>
  <si>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</si>
  <si>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</si>
  <si>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</si>
  <si>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</si>
  <si>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</si>
  <si>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</si>
  <si>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</si>
  <si>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</si>
  <si>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</si>
  <si>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</si>
  <si>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</si>
  <si>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</si>
  <si>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</si>
  <si>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</si>
  <si>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</si>
  <si>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</si>
  <si>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</si>
  <si>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</si>
  <si>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</si>
  <si>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</si>
  <si>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</si>
  <si>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</si>
  <si>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</si>
  <si>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</si>
  <si>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</si>
  <si>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</si>
  <si>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</si>
  <si>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</si>
  <si>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</si>
  <si>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</si>
  <si>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</si>
  <si>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</si>
  <si>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</si>
  <si>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</si>
  <si>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</si>
  <si>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</si>
  <si>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</si>
  <si>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</si>
  <si>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</si>
  <si>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</si>
  <si>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</si>
  <si>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</si>
  <si>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</si>
  <si>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</si>
  <si>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</si>
  <si>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</si>
  <si>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</si>
  <si>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</si>
  <si>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</si>
  <si>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</si>
  <si>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</si>
  <si>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</si>
  <si>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</si>
  <si>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</si>
  <si>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</si>
  <si>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</si>
  <si>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</si>
  <si>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</si>
  <si>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</si>
  <si>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</si>
  <si>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</si>
  <si>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</si>
  <si>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</si>
  <si>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</si>
  <si>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</si>
  <si>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</si>
  <si>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</si>
  <si>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</si>
  <si>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</si>
  <si>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</si>
  <si>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</si>
  <si>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</si>
  <si>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</si>
  <si>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</si>
  <si>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</si>
  <si>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</si>
  <si>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</si>
  <si>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</si>
  <si>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</si>
  <si>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</si>
  <si>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</si>
  <si>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</si>
  <si>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</si>
  <si>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</si>
  <si>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</si>
  <si>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</si>
  <si>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</si>
  <si>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</si>
  <si>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</si>
  <si>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</si>
  <si>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</si>
  <si>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</si>
  <si>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</si>
  <si>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</si>
  <si>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</si>
  <si>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</si>
  <si>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</si>
  <si>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</si>
  <si>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</si>
  <si>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</si>
  <si>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</si>
  <si>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</si>
  <si>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</si>
  <si>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</si>
  <si>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</si>
  <si>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</si>
  <si>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</si>
  <si>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</si>
  <si>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</si>
  <si>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</si>
  <si>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</si>
  <si>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</si>
  <si>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</si>
  <si>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</si>
  <si>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</si>
  <si>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</si>
  <si>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</si>
  <si>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</si>
  <si>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</si>
  <si>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</si>
  <si>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</si>
  <si>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</si>
  <si>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</si>
  <si>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</si>
  <si>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</si>
  <si>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</si>
  <si>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</si>
  <si>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</si>
  <si>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</si>
  <si>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</si>
  <si>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</si>
  <si>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</si>
  <si>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</si>
  <si>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</si>
  <si>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</si>
  <si>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</si>
  <si>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</si>
  <si>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</si>
  <si>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</si>
  <si>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</si>
  <si>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</si>
  <si>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</si>
  <si>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</si>
  <si>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</si>
  <si>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</si>
  <si>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</si>
  <si>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</si>
  <si>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</si>
  <si>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</si>
  <si>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</si>
  <si>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</si>
  <si>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</si>
  <si>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</si>
  <si>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</si>
  <si>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</si>
  <si>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</si>
  <si>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</si>
  <si>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</si>
  <si>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</si>
  <si>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</si>
  <si>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</si>
  <si>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</si>
  <si>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</si>
  <si>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</si>
  <si>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</si>
  <si>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</si>
  <si>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</si>
  <si>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</si>
  <si>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</si>
  <si>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</si>
  <si>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</si>
  <si>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</si>
  <si>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</si>
  <si>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</si>
  <si>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</si>
  <si>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</si>
  <si>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</si>
  <si>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</si>
  <si>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</si>
  <si>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</si>
  <si>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</si>
  <si>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</si>
  <si>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</si>
  <si>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</si>
  <si>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</si>
  <si>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</si>
  <si>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</si>
  <si>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</si>
  <si>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</si>
  <si>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</si>
  <si>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</si>
  <si>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</si>
  <si>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</si>
  <si>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</si>
  <si>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</si>
  <si>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</si>
  <si>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</si>
  <si>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</si>
  <si>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</si>
  <si>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</si>
  <si>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</si>
  <si>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</si>
  <si>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</si>
  <si>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</si>
  <si>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</si>
  <si>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</si>
  <si>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</si>
  <si>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</si>
  <si>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</si>
  <si>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</si>
  <si>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</si>
  <si>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</si>
  <si>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</si>
  <si>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</si>
  <si>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</si>
  <si>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</si>
  <si>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</si>
  <si>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</si>
  <si>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</si>
  <si>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</si>
  <si>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</si>
  <si>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</si>
  <si>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</si>
  <si>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</si>
  <si>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</si>
  <si>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</si>
  <si>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</si>
  <si>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</si>
  <si>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</si>
  <si>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</si>
  <si>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</si>
  <si>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</si>
  <si>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</si>
  <si>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</si>
  <si>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</si>
  <si>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</si>
  <si>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</si>
  <si>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</si>
  <si>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</si>
  <si>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</si>
  <si>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</si>
  <si>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</si>
  <si>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</si>
  <si>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</si>
  <si>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</si>
  <si>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</si>
  <si>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</si>
  <si>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</si>
  <si>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</si>
  <si>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</si>
  <si>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</si>
  <si>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</si>
  <si>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</si>
  <si>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</si>
  <si>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</si>
  <si>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</si>
  <si>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</si>
  <si>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</si>
  <si>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</si>
  <si>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</si>
  <si>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</si>
  <si>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</si>
  <si>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</si>
  <si>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</si>
  <si>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</si>
  <si>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</si>
  <si>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</si>
  <si>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</si>
  <si>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</si>
  <si>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</si>
  <si>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</si>
  <si>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</si>
  <si>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</si>
  <si>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</si>
  <si>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</si>
  <si>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</si>
  <si>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</si>
  <si>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</si>
  <si>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</si>
  <si>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</si>
  <si>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</si>
  <si>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</si>
  <si>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</si>
  <si>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</si>
  <si>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</si>
  <si>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</si>
  <si>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</si>
  <si>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</si>
  <si>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</si>
  <si>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</si>
  <si>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</si>
  <si>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</si>
  <si>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</si>
  <si>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</si>
  <si>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</si>
  <si>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</si>
  <si>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</si>
  <si>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</si>
  <si>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</si>
  <si>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</si>
  <si>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</si>
  <si>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</si>
  <si>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</si>
  <si>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</si>
  <si>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</si>
  <si>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</si>
  <si>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</si>
  <si>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</si>
  <si>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</si>
  <si>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</si>
  <si>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</si>
  <si>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</si>
  <si>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</si>
  <si>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</si>
  <si>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</si>
  <si>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</si>
  <si>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</si>
  <si>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</si>
  <si>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</si>
  <si>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</si>
  <si>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</si>
  <si>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</si>
  <si>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</si>
  <si>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</si>
  <si>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</si>
  <si>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</si>
  <si>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</si>
  <si>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</si>
  <si>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</si>
  <si>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</si>
  <si>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</si>
  <si>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</si>
  <si>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</si>
  <si>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</si>
  <si>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</si>
  <si>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</si>
  <si>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</si>
  <si>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</si>
  <si>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</si>
  <si>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</si>
  <si>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</si>
  <si>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</si>
  <si>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</si>
  <si>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</si>
  <si>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</si>
  <si>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</si>
  <si>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</si>
  <si>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</si>
  <si>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</si>
  <si>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</si>
  <si>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</si>
  <si>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</si>
  <si>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</si>
  <si>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</si>
  <si>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</si>
  <si>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</si>
  <si>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</si>
  <si>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</si>
  <si>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</si>
  <si>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</si>
  <si>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</si>
  <si>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</si>
  <si>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</si>
  <si>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</si>
  <si>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</si>
  <si>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</si>
  <si>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</si>
  <si>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</si>
  <si>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</si>
  <si>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</si>
  <si>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</si>
  <si>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</si>
  <si>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</si>
  <si>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</si>
  <si>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</si>
  <si>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</si>
  <si>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</si>
  <si>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</si>
  <si>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</si>
  <si>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</si>
  <si>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</si>
  <si>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</si>
  <si>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</si>
  <si>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</si>
  <si>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</si>
  <si>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</si>
  <si>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</si>
  <si>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</si>
  <si>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</si>
  <si>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</si>
  <si>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</si>
  <si>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</si>
  <si>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</si>
  <si>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</si>
  <si>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</si>
  <si>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</si>
  <si>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</si>
  <si>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</si>
  <si>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</si>
  <si>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</si>
  <si>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</si>
  <si>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</si>
  <si>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</si>
  <si>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</si>
  <si>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</si>
  <si>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</si>
  <si>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</si>
  <si>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</si>
  <si>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</si>
  <si>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</si>
  <si>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</si>
  <si>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</si>
  <si>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</si>
  <si>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</si>
  <si>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</si>
  <si>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</si>
  <si>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</si>
  <si>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</si>
  <si>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</si>
  <si>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</si>
  <si>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</si>
  <si>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</si>
  <si>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</si>
  <si>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</si>
  <si>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</si>
  <si>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</si>
  <si>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</si>
  <si>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</si>
  <si>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</si>
  <si>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</si>
  <si>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</si>
  <si>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</si>
  <si>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</si>
  <si>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</si>
  <si>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</si>
  <si>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</si>
  <si>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</si>
  <si>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</si>
  <si>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</si>
  <si>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</si>
  <si>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</si>
  <si>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</si>
  <si>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</si>
  <si>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</si>
  <si>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</si>
  <si>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</si>
  <si>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</si>
  <si>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</si>
  <si>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</si>
  <si>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</si>
  <si>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</si>
  <si>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</si>
  <si>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</si>
  <si>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</si>
  <si>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</si>
  <si>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</si>
  <si>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</si>
  <si>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</si>
  <si>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</si>
  <si>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</si>
  <si>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</si>
  <si>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</si>
  <si>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</si>
  <si>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</si>
  <si>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</si>
  <si>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</si>
  <si>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</si>
  <si>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</si>
  <si>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</si>
  <si>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</si>
  <si>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</si>
  <si>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</si>
  <si>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</si>
  <si>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</si>
  <si>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</si>
  <si>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</si>
  <si>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</si>
  <si>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</si>
  <si>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</si>
  <si>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</si>
  <si>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</si>
  <si>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</si>
  <si>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</si>
  <si>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</si>
  <si>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</si>
  <si>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</si>
  <si>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</si>
  <si>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</si>
  <si>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</si>
  <si>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</si>
  <si>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</si>
  <si>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</si>
  <si>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</si>
  <si>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</si>
  <si>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</si>
  <si>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</si>
  <si>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</si>
  <si>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</si>
  <si>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</si>
  <si>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</si>
  <si>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</si>
  <si>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</si>
  <si>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</si>
  <si>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</si>
  <si>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</si>
  <si>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</si>
  <si>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</si>
  <si>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</si>
  <si>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</si>
  <si>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</si>
  <si>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</si>
  <si>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</si>
  <si>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</si>
  <si>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</si>
  <si>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</si>
  <si>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</si>
  <si>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</si>
  <si>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</si>
  <si>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</si>
  <si>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</si>
  <si>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</si>
  <si>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</si>
  <si>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</si>
  <si>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</si>
  <si>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</si>
  <si>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</si>
  <si>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</si>
  <si>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</si>
  <si>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</si>
  <si>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</si>
  <si>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</si>
  <si>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</si>
  <si>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</si>
  <si>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</si>
  <si>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</si>
  <si>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</si>
  <si>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</si>
  <si>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</si>
  <si>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</si>
  <si>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</si>
  <si>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</si>
  <si>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</si>
  <si>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</si>
  <si>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</si>
  <si>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</si>
  <si>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</si>
  <si>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</si>
  <si>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</si>
  <si>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</si>
  <si>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</si>
  <si>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</si>
  <si>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</si>
  <si>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</si>
  <si>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</si>
  <si>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</si>
  <si>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</si>
  <si>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</si>
  <si>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</si>
  <si>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</si>
  <si>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</si>
  <si>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</si>
  <si>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</si>
  <si>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</si>
  <si>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</si>
  <si>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</si>
  <si>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</si>
  <si>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</si>
  <si>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</si>
  <si>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</si>
  <si>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</si>
  <si>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</si>
  <si>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</si>
  <si>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</si>
  <si>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</si>
  <si>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</si>
  <si>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</si>
  <si>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</si>
  <si>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</si>
  <si>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</si>
  <si>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</si>
  <si>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</si>
  <si>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</si>
  <si>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</si>
  <si>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</si>
  <si>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</si>
  <si>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</si>
  <si>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</si>
  <si>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</si>
  <si>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</si>
  <si>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</si>
  <si>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</si>
  <si>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</si>
  <si>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</si>
  <si>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</si>
  <si>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</si>
  <si>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</si>
  <si>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</si>
  <si>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</si>
  <si>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</si>
  <si>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</si>
  <si>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</si>
  <si>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</si>
  <si>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</si>
  <si>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</si>
  <si>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</si>
  <si>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</si>
  <si>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</si>
  <si>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</si>
  <si>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</si>
  <si>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</si>
  <si>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</si>
  <si>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</si>
  <si>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</si>
  <si>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</si>
  <si>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</si>
  <si>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</si>
  <si>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</si>
  <si>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</si>
  <si>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</si>
  <si>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</si>
  <si>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</si>
  <si>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</si>
  <si>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</si>
  <si>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</si>
  <si>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</si>
  <si>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</si>
  <si>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</si>
  <si>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</si>
  <si>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</si>
  <si>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</si>
  <si>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</si>
  <si>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</si>
  <si>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</si>
  <si>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</si>
  <si>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</si>
  <si>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</si>
  <si>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</si>
  <si>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</si>
  <si>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</si>
  <si>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</si>
  <si>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</si>
  <si>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</si>
  <si>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</si>
  <si>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</si>
  <si>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</si>
  <si>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</si>
  <si>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</si>
  <si>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</si>
  <si>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</si>
  <si>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</si>
  <si>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</si>
  <si>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</si>
  <si>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</si>
  <si>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</si>
  <si>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</si>
  <si>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</si>
  <si>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</si>
  <si>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</si>
  <si>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</si>
  <si>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</si>
  <si>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</si>
  <si>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</si>
  <si>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</si>
  <si>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</si>
  <si>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</si>
  <si>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</si>
  <si>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</si>
  <si>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</si>
  <si>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</si>
  <si>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</si>
  <si>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</si>
  <si>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</si>
  <si>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</si>
  <si>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</si>
  <si>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</si>
  <si>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</si>
  <si>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</si>
  <si>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</si>
  <si>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</si>
  <si>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</si>
  <si>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</si>
  <si>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</si>
  <si>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</si>
  <si>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</si>
  <si>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</si>
  <si>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</si>
  <si>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</si>
  <si>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</si>
  <si>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</si>
  <si>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</si>
  <si>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</si>
  <si>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</si>
  <si>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</si>
  <si>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</si>
  <si>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</si>
  <si>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</si>
  <si>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</si>
  <si>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</si>
  <si>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</si>
  <si>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</si>
  <si>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</si>
  <si>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</si>
  <si>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</si>
  <si>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</si>
  <si>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</si>
  <si>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</si>
  <si>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</si>
  <si>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</si>
  <si>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</si>
  <si>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</si>
  <si>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</si>
  <si>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</si>
  <si>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</si>
  <si>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</si>
  <si>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</si>
  <si>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</si>
  <si>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</si>
  <si>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</si>
  <si>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</si>
  <si>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</si>
  <si>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</si>
  <si>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</si>
  <si>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</si>
  <si>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</si>
  <si>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</si>
  <si>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</si>
  <si>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</si>
  <si>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</si>
  <si>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</si>
  <si>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</si>
  <si>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</si>
  <si>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</si>
  <si>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</si>
  <si>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</si>
  <si>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</si>
  <si>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</si>
  <si>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</si>
  <si>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</si>
  <si>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</si>
  <si>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</si>
  <si>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</si>
  <si>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</si>
  <si>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</si>
  <si>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</si>
  <si>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</si>
  <si>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</si>
  <si>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</si>
  <si>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</si>
  <si>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</si>
  <si>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</si>
  <si>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</si>
  <si>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</si>
  <si>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</si>
  <si>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</si>
  <si>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</si>
  <si>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</si>
  <si>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</si>
  <si>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</si>
  <si>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</si>
  <si>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</si>
  <si>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</si>
  <si>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</si>
  <si>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</si>
  <si>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</si>
  <si>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</si>
  <si>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</si>
  <si>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</si>
  <si>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</si>
  <si>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</si>
  <si>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</si>
  <si>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</si>
  <si>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</si>
  <si>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</si>
  <si>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</si>
  <si>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</si>
  <si>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</si>
  <si>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</si>
  <si>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</si>
  <si>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</si>
  <si>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</si>
  <si>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</si>
  <si>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</si>
  <si>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</si>
  <si>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</si>
  <si>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</si>
  <si>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</si>
  <si>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</si>
  <si>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</si>
  <si>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</si>
  <si>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</si>
  <si>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</si>
  <si>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</si>
  <si>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</si>
  <si>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</si>
  <si>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</si>
  <si>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</si>
  <si>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</si>
  <si>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</si>
  <si>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</si>
  <si>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</si>
  <si>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</si>
  <si>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</si>
  <si>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</si>
  <si>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</si>
  <si>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</si>
  <si>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</si>
  <si>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</si>
  <si>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</si>
  <si>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</si>
  <si>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</si>
  <si>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</si>
  <si>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</si>
  <si>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</si>
  <si>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</si>
  <si>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</si>
  <si>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</si>
  <si>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</si>
  <si>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</si>
  <si>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</si>
  <si>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</si>
  <si>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</si>
  <si>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</si>
  <si>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</si>
  <si>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</si>
  <si>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</si>
  <si>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</si>
  <si>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</si>
  <si>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</si>
  <si>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</si>
  <si>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</si>
  <si>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</si>
  <si>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</si>
  <si>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</si>
  <si>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</si>
  <si>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</si>
  <si>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</si>
  <si>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</si>
  <si>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</si>
  <si>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</si>
  <si>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</si>
  <si>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</si>
  <si>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</si>
  <si>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</si>
  <si>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</si>
  <si>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</si>
  <si>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</si>
  <si>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</si>
  <si>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</si>
  <si>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</si>
  <si>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</si>
  <si>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</si>
  <si>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</si>
  <si>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</si>
  <si>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</si>
  <si>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</si>
  <si>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</si>
  <si>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</si>
  <si>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</si>
  <si>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</si>
  <si>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</si>
  <si>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</si>
  <si>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</si>
  <si>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</si>
  <si>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</si>
  <si>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</si>
  <si>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</si>
  <si>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</si>
  <si>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</si>
  <si>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</si>
  <si>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</si>
  <si>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</si>
  <si>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</si>
  <si>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</si>
  <si>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</si>
  <si>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</si>
  <si>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</si>
  <si>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</si>
  <si>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</si>
  <si>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</si>
  <si>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</si>
  <si>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</si>
  <si>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</si>
  <si>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</si>
  <si>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</si>
  <si>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</si>
  <si>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</si>
  <si>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</si>
  <si>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</si>
  <si>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</si>
  <si>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</si>
  <si>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</si>
  <si>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</si>
  <si>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</si>
  <si>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</si>
  <si>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</si>
  <si>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</si>
  <si>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</si>
  <si>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</si>
  <si>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</si>
  <si>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</si>
  <si>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</si>
  <si>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</si>
  <si>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</si>
  <si>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</si>
  <si>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</si>
  <si>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</si>
  <si>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</si>
  <si>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</si>
  <si>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</si>
  <si>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</si>
  <si>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</si>
  <si>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</si>
  <si>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</si>
  <si>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</si>
  <si>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</si>
  <si>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</si>
  <si>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</si>
  <si>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</si>
  <si>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</si>
  <si>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</si>
  <si>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</si>
  <si>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</si>
  <si>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</si>
  <si>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</si>
  <si>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</si>
  <si>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</si>
  <si>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</si>
  <si>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</si>
  <si>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</si>
  <si>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</si>
  <si>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</si>
  <si>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</si>
  <si>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</si>
  <si>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</si>
  <si>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</si>
  <si>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</si>
  <si>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</si>
  <si>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</si>
  <si>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</si>
  <si>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</si>
  <si>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</si>
  <si>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</si>
  <si>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</si>
  <si>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</si>
  <si>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</si>
  <si>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</si>
  <si>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</si>
  <si>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</si>
  <si>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</si>
  <si>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</si>
  <si>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</si>
  <si>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</si>
  <si>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</si>
  <si>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</si>
  <si>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</si>
  <si>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</si>
  <si>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</si>
  <si>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</si>
  <si>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</si>
  <si>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</si>
  <si>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</si>
  <si>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</si>
  <si>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</si>
  <si>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</si>
  <si>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</si>
  <si>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</si>
  <si>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</si>
  <si>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</si>
  <si>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</si>
  <si>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</si>
  <si>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</si>
  <si>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</si>
  <si>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</si>
  <si>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</si>
  <si>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</si>
  <si>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</si>
  <si>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</si>
  <si>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</si>
  <si>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</si>
  <si>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</si>
  <si>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</si>
  <si>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</si>
  <si>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</si>
  <si>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</si>
  <si>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</si>
  <si>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</si>
  <si>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</si>
  <si>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</si>
  <si>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</si>
  <si>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</si>
  <si>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</si>
  <si>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</si>
  <si>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</si>
  <si>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</si>
  <si>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</si>
  <si>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</si>
  <si>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</si>
  <si>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</si>
  <si>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</si>
  <si>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</si>
  <si>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</si>
  <si>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</si>
  <si>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</si>
  <si>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</si>
  <si>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</si>
  <si>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</si>
  <si>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</si>
  <si>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</si>
  <si>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</si>
  <si>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</si>
  <si>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</si>
  <si>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</si>
  <si>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</si>
  <si>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</si>
  <si>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</si>
  <si>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</si>
  <si>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</si>
  <si>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</si>
  <si>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</si>
  <si>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</si>
  <si>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</si>
  <si>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</si>
  <si>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</si>
  <si>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</si>
  <si>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</si>
  <si>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</si>
  <si>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</si>
  <si>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</si>
  <si>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</si>
  <si>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</si>
  <si>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</si>
  <si>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</si>
  <si>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</si>
  <si>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</si>
  <si>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</si>
  <si>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</si>
  <si>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</si>
  <si>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</si>
  <si>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</si>
  <si>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</si>
  <si>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</si>
  <si>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</si>
  <si>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</si>
  <si>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</si>
  <si>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</si>
  <si>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</si>
  <si>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</si>
  <si>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</si>
  <si>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</si>
  <si>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</si>
  <si>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</si>
  <si>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</si>
  <si>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</si>
  <si>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</si>
  <si>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</si>
  <si>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</si>
  <si>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</si>
  <si>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</si>
  <si>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</si>
  <si>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</si>
  <si>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</si>
  <si>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</si>
  <si>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</si>
  <si>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</si>
  <si>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</si>
  <si>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</si>
  <si>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</si>
  <si>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</si>
  <si>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</si>
  <si>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</si>
  <si>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</si>
  <si>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</si>
  <si>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</si>
  <si>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</si>
  <si>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</si>
  <si>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</si>
  <si>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</si>
  <si>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</si>
  <si>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</si>
  <si>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</si>
  <si>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</si>
  <si>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</si>
  <si>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</si>
  <si>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</si>
  <si>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</si>
  <si>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</si>
  <si>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</si>
  <si>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</si>
  <si>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</si>
  <si>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</si>
  <si>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</si>
  <si>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</si>
  <si>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</si>
  <si>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</si>
  <si>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</si>
  <si>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</si>
  <si>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</si>
  <si>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</si>
  <si>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</si>
  <si>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</si>
  <si>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</si>
  <si>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</si>
  <si>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</si>
  <si>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</si>
  <si>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</si>
  <si>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</si>
  <si>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</si>
  <si>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</si>
  <si>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</si>
  <si>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</si>
  <si>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</si>
  <si>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</si>
  <si>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</si>
  <si>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</si>
  <si>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</si>
  <si>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</si>
  <si>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</si>
  <si>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</si>
  <si>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</si>
  <si>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</si>
  <si>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</si>
  <si>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</si>
  <si>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</si>
  <si>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</si>
  <si>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</si>
  <si>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</si>
  <si>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</si>
  <si>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</si>
  <si>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</si>
  <si>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</si>
  <si>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</si>
  <si>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</si>
  <si>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</si>
  <si>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</si>
  <si>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</si>
  <si>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</si>
  <si>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</si>
  <si>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</si>
  <si>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</si>
  <si>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</si>
  <si>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</si>
  <si>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</si>
  <si>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</si>
  <si>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</si>
  <si>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</si>
  <si>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</si>
  <si>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</si>
  <si>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</si>
  <si>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</si>
  <si>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</si>
  <si>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</si>
  <si>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</si>
  <si>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</si>
  <si>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</si>
  <si>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</si>
  <si>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</si>
  <si>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</si>
  <si>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</si>
  <si>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</si>
  <si>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</si>
  <si>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</si>
  <si>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</si>
  <si>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</si>
  <si>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</si>
  <si>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</si>
  <si>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</si>
  <si>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</si>
  <si>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</si>
  <si>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</si>
  <si>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</si>
  <si>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</si>
  <si>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</si>
  <si>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</si>
  <si>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</si>
  <si>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</si>
  <si>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</si>
  <si>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</si>
  <si>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</si>
  <si>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</si>
  <si>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</si>
  <si>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</si>
  <si>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</si>
  <si>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</si>
  <si>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</si>
  <si>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</si>
  <si>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</si>
  <si>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</si>
  <si>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</si>
  <si>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</si>
  <si>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</si>
  <si>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</si>
  <si>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</si>
  <si>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</si>
  <si>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</si>
  <si>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</si>
  <si>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</si>
  <si>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</si>
  <si>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</si>
  <si>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</si>
  <si>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</si>
  <si>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</si>
  <si>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</si>
  <si>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</si>
  <si>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</si>
  <si>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</si>
  <si>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</si>
  <si>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</si>
  <si>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</si>
  <si>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</si>
  <si>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</si>
  <si>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</si>
  <si>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</si>
  <si>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</si>
  <si>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</si>
  <si>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</si>
  <si>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</si>
  <si>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</si>
  <si>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</si>
  <si>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</si>
  <si>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</si>
  <si>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</si>
  <si>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</si>
  <si>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</si>
  <si>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</si>
  <si>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</si>
  <si>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</si>
  <si>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</si>
  <si>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</si>
  <si>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</si>
  <si>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</si>
  <si>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</si>
  <si>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</si>
  <si>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</si>
  <si>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</si>
  <si>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</si>
  <si>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</si>
  <si>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</si>
  <si>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</si>
  <si>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</si>
  <si>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</si>
  <si>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</si>
  <si>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</si>
  <si>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</si>
  <si>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</si>
  <si>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</si>
  <si>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</si>
  <si>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</si>
  <si>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</si>
  <si>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</si>
  <si>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</si>
  <si>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</si>
  <si>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</si>
  <si>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</si>
  <si>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</si>
  <si>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</si>
  <si>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</si>
  <si>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</si>
  <si>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</si>
  <si>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</si>
  <si>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</si>
  <si>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</si>
  <si>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</si>
  <si>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</si>
  <si>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</si>
  <si>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</si>
  <si>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</si>
  <si>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</si>
  <si>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</si>
  <si>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</si>
  <si>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</si>
  <si>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</si>
  <si>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</si>
  <si>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</si>
  <si>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</si>
  <si>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</si>
  <si>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</si>
  <si>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</si>
  <si>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</si>
  <si>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</si>
  <si>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</si>
  <si>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</si>
  <si>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</si>
  <si>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</si>
  <si>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</si>
  <si>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</si>
  <si>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</si>
  <si>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</si>
  <si>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</si>
  <si>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</si>
  <si>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</si>
  <si>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</si>
  <si>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</si>
  <si>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</si>
  <si>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</si>
  <si>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</si>
  <si>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</si>
  <si>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</si>
  <si>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</si>
  <si>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</si>
  <si>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</si>
  <si>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</si>
  <si>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</si>
  <si>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</si>
  <si>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</si>
  <si>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</si>
  <si>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</si>
  <si>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</si>
  <si>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</si>
  <si>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</si>
  <si>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</si>
  <si>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</si>
  <si>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</si>
  <si>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</si>
  <si>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</si>
  <si>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</si>
  <si>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</si>
  <si>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</si>
  <si>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</si>
  <si>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</si>
  <si>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</si>
  <si>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</si>
  <si>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</si>
  <si>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</si>
  <si>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</si>
  <si>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</si>
  <si>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</si>
  <si>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</si>
  <si>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</si>
  <si>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</si>
  <si>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</si>
  <si>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</si>
  <si>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</si>
  <si>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</si>
  <si>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</si>
  <si>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</si>
  <si>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</si>
  <si>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</si>
  <si>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</si>
  <si>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</si>
  <si>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</si>
  <si>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</si>
  <si>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</si>
  <si>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</si>
  <si>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</si>
  <si>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</si>
  <si>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</si>
  <si>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</si>
  <si>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</si>
  <si>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</si>
  <si>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</si>
  <si>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</si>
  <si>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</si>
  <si>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</si>
  <si>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</si>
  <si>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</si>
  <si>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</si>
  <si>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</si>
  <si>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</si>
  <si>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</si>
  <si>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</si>
  <si>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</si>
  <si>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</si>
  <si>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</si>
  <si>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</si>
  <si>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</si>
  <si>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</si>
  <si>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</si>
  <si>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</si>
  <si>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</si>
  <si>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</si>
  <si>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</si>
  <si>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</si>
  <si>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</si>
  <si>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</si>
  <si>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</si>
  <si>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</si>
  <si>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</si>
  <si>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</si>
  <si>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</si>
  <si>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</si>
  <si>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</si>
  <si>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</si>
  <si>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</si>
  <si>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</si>
  <si>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</si>
  <si>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</si>
  <si>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</si>
  <si>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</si>
  <si>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</si>
  <si>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</si>
  <si>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</si>
  <si>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</si>
  <si>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</si>
  <si>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</si>
  <si>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</si>
  <si>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</si>
  <si>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</si>
  <si>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</si>
  <si>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</si>
  <si>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</si>
  <si>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</si>
  <si>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</si>
  <si>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</si>
  <si>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</si>
  <si>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</si>
  <si>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</si>
  <si>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</si>
  <si>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</si>
  <si>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</si>
  <si>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</si>
  <si>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</si>
  <si>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</si>
  <si>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</si>
  <si>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</si>
  <si>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</si>
  <si>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</si>
  <si>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</si>
  <si>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</si>
  <si>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</si>
  <si>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</si>
  <si>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</si>
  <si>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</si>
  <si>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</si>
  <si>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</si>
  <si>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</si>
  <si>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</si>
  <si>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</si>
  <si>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</si>
  <si>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</si>
  <si>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</si>
  <si>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</si>
  <si>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</si>
  <si>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</si>
  <si>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</si>
  <si>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</si>
  <si>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</si>
  <si>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</si>
  <si>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</si>
  <si>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</si>
  <si>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</si>
  <si>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</si>
  <si>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</si>
  <si>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</si>
  <si>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</si>
  <si>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</si>
  <si>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</si>
  <si>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</si>
  <si>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</si>
  <si>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</si>
  <si>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</si>
  <si>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</si>
  <si>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</si>
  <si>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</si>
  <si>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</si>
  <si>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</si>
  <si>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</si>
  <si>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</si>
  <si>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</si>
  <si>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</si>
  <si>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</si>
  <si>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</si>
  <si>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</si>
  <si>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</si>
  <si>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</si>
  <si>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</si>
  <si>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</si>
  <si>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</si>
  <si>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</si>
  <si>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</si>
  <si>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</si>
  <si>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</si>
  <si>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</si>
  <si>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</si>
  <si>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</si>
  <si>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</si>
  <si>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</si>
  <si>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</si>
  <si>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</si>
  <si>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</si>
  <si>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</si>
  <si>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</si>
  <si>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</si>
  <si>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</si>
  <si>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</si>
  <si>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</si>
  <si>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</si>
  <si>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</si>
  <si>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</si>
  <si>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</si>
  <si>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</si>
  <si>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</si>
  <si>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</si>
  <si>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</si>
  <si>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</si>
  <si>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</si>
  <si>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</si>
  <si>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</si>
  <si>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</si>
  <si>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</si>
  <si>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</si>
  <si>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</si>
  <si>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</si>
  <si>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</si>
  <si>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</si>
  <si>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</si>
  <si>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</si>
  <si>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</si>
  <si>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</si>
  <si>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</si>
  <si>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</si>
  <si>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</si>
  <si>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</si>
  <si>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</si>
  <si>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</si>
  <si>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</si>
  <si>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</si>
  <si>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</si>
  <si>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</si>
  <si>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</si>
  <si>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</si>
  <si>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</si>
  <si>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</si>
  <si>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</si>
  <si>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</si>
  <si>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</si>
  <si>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</si>
  <si>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</si>
  <si>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</si>
  <si>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</si>
  <si>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</si>
  <si>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</si>
  <si>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</si>
  <si>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</si>
  <si>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</si>
  <si>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</si>
  <si>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</si>
  <si>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</si>
  <si>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</si>
  <si>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</si>
  <si>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</si>
  <si>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</si>
  <si>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</si>
  <si>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</si>
  <si>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</si>
  <si>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</si>
  <si>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</si>
  <si>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</si>
  <si>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</si>
  <si>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</si>
  <si>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</si>
  <si>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</si>
  <si>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</si>
  <si>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</si>
  <si>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</si>
  <si>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</si>
  <si>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</si>
  <si>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</si>
  <si>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</si>
  <si>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</si>
  <si>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</si>
  <si>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</si>
  <si>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</si>
  <si>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</si>
  <si>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</si>
  <si>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</si>
  <si>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</si>
  <si>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</si>
  <si>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</si>
  <si>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</si>
  <si>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</si>
  <si>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</si>
  <si>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</si>
  <si>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</si>
  <si>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</si>
  <si>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</si>
  <si>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</si>
  <si>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</si>
  <si>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</si>
  <si>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</si>
  <si>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</si>
  <si>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</si>
  <si>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</si>
  <si>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</si>
  <si>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</si>
  <si>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</si>
  <si>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</si>
  <si>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</si>
  <si>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</si>
  <si>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</si>
  <si>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</si>
  <si>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</si>
  <si>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</si>
  <si>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</si>
  <si>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</si>
  <si>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</si>
  <si>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</si>
  <si>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</si>
  <si>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</si>
  <si>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</si>
  <si>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</si>
  <si>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</si>
  <si>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</si>
  <si>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</si>
  <si>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</si>
  <si>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</si>
  <si>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</si>
  <si>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</si>
  <si>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</si>
  <si>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</si>
  <si>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</si>
  <si>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</si>
  <si>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</si>
  <si>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</si>
  <si>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MEĐIMURSKA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</si>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</sst>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29516120.52</v>
      </c>
      <c r="D2" s="7">
        <f>'PR-RAS'!E6</f>
        <v>34008593.719999999</v>
      </c>
      <c r="E2" s="7">
        <v>0</v>
      </c>
      <c r="F2" s="7">
        <v>0</v>
      </c>
      <c r="G2" s="8">
        <f t="shared" ref="G2:G274" si="0">(B2/1000)*(C2*1+D2*2)</f>
        <v>97533.307959999991</v>
      </c>
      <c r="H2" s="8">
        <f t="shared" ref="H2:H274" si="1">ABS(C2-ROUND(C2,0))+ABS(D2-ROUND(D2,0))</f>
        <v>0.76000000163912773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17240421.18</v>
      </c>
      <c r="D3" s="2">
        <f>'PR-RAS'!E7</f>
        <v>19513398.779999997</v>
      </c>
      <c r="E3" s="2">
        <v>0</v>
      </c>
      <c r="F3" s="2">
        <v>0</v>
      </c>
      <c r="G3" s="3">
        <f t="shared" si="0"/>
        <v>112534.43747999999</v>
      </c>
      <c r="H3" s="3">
        <f t="shared" si="1"/>
        <v>0.40000000223517418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16051872.589999998</v>
      </c>
      <c r="D4" s="2">
        <f>'PR-RAS'!E8</f>
        <v>18214875.159999996</v>
      </c>
      <c r="E4" s="2">
        <v>0</v>
      </c>
      <c r="F4" s="2">
        <v>0</v>
      </c>
      <c r="G4" s="3">
        <f t="shared" si="0"/>
        <v>157444.86872999996</v>
      </c>
      <c r="H4" s="3">
        <f t="shared" si="1"/>
        <v>0.56999999843537807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14615189.93</v>
      </c>
      <c r="D5" s="2">
        <f>'PR-RAS'!E9</f>
        <v>16891929.899999999</v>
      </c>
      <c r="E5" s="2">
        <v>0</v>
      </c>
      <c r="F5" s="2">
        <v>0</v>
      </c>
      <c r="G5" s="3">
        <f t="shared" si="0"/>
        <v>193596.19892</v>
      </c>
      <c r="H5" s="3">
        <f t="shared" si="1"/>
        <v>0.17000000178813934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956219.9</v>
      </c>
      <c r="D6" s="2">
        <f>'PR-RAS'!E10</f>
        <v>1111433.8</v>
      </c>
      <c r="E6" s="2">
        <v>0</v>
      </c>
      <c r="F6" s="2">
        <v>0</v>
      </c>
      <c r="G6" s="3">
        <f t="shared" si="0"/>
        <v>15895.4375</v>
      </c>
      <c r="H6" s="3">
        <f t="shared" si="1"/>
        <v>0.29999999993015081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548663.4</v>
      </c>
      <c r="D7" s="2">
        <f>'PR-RAS'!E11</f>
        <v>612370.74</v>
      </c>
      <c r="E7" s="2">
        <v>0</v>
      </c>
      <c r="F7" s="2">
        <v>0</v>
      </c>
      <c r="G7" s="3">
        <f t="shared" si="0"/>
        <v>10640.42928</v>
      </c>
      <c r="H7" s="3">
        <f t="shared" si="1"/>
        <v>0.66000000003259629</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1619026.25</v>
      </c>
      <c r="D8" s="2">
        <f>'PR-RAS'!E12</f>
        <v>1749477.1</v>
      </c>
      <c r="E8" s="2">
        <v>0</v>
      </c>
      <c r="F8" s="2">
        <v>0</v>
      </c>
      <c r="G8" s="3">
        <f t="shared" si="0"/>
        <v>35825.863150000005</v>
      </c>
      <c r="H8" s="3">
        <f t="shared" si="1"/>
        <v>0.35000000009313226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534290.15</v>
      </c>
      <c r="D9" s="2">
        <f>'PR-RAS'!E13</f>
        <v>613128.09</v>
      </c>
      <c r="E9" s="2">
        <v>0</v>
      </c>
      <c r="F9" s="2">
        <v>0</v>
      </c>
      <c r="G9" s="3">
        <f t="shared" si="0"/>
        <v>14084.370640000001</v>
      </c>
      <c r="H9" s="3">
        <f t="shared" si="1"/>
        <v>0.23999999999068677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63174.239999999998</v>
      </c>
      <c r="D10" s="2">
        <f>'PR-RAS'!E14</f>
        <v>52299.15</v>
      </c>
      <c r="E10" s="2">
        <v>0</v>
      </c>
      <c r="F10" s="2">
        <v>0</v>
      </c>
      <c r="G10" s="3">
        <f t="shared" si="0"/>
        <v>1509.9528599999999</v>
      </c>
      <c r="H10" s="3">
        <f t="shared" si="1"/>
        <v>0.38999999999941792</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2284691.2799999998</v>
      </c>
      <c r="D11" s="2">
        <f>'PR-RAS'!E15</f>
        <v>2815763.62</v>
      </c>
      <c r="E11" s="2">
        <v>0</v>
      </c>
      <c r="F11" s="2">
        <v>0</v>
      </c>
      <c r="G11" s="3">
        <f t="shared" si="0"/>
        <v>79162.185199999993</v>
      </c>
      <c r="H11" s="3">
        <f t="shared" si="1"/>
        <v>0.65999999968335032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20909.72</v>
      </c>
      <c r="D19" s="2">
        <f>'PR-RAS'!E23</f>
        <v>47123.21</v>
      </c>
      <c r="E19" s="2">
        <v>0</v>
      </c>
      <c r="F19" s="2">
        <v>0</v>
      </c>
      <c r="G19" s="3">
        <f t="shared" si="0"/>
        <v>2072.81052</v>
      </c>
      <c r="H19" s="3">
        <f t="shared" si="1"/>
        <v>0.48999999999796273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29019.67</v>
      </c>
      <c r="E20" s="2">
        <v>0</v>
      </c>
      <c r="F20" s="2">
        <v>0</v>
      </c>
      <c r="G20" s="3">
        <f t="shared" si="0"/>
        <v>1102.7474599999998</v>
      </c>
      <c r="H20" s="3">
        <f t="shared" si="1"/>
        <v>0.33000000000174623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20909.72</v>
      </c>
      <c r="D21" s="2">
        <f>'PR-RAS'!E25</f>
        <v>18103.54</v>
      </c>
      <c r="E21" s="2">
        <v>0</v>
      </c>
      <c r="F21" s="2">
        <v>0</v>
      </c>
      <c r="G21" s="3">
        <f t="shared" si="0"/>
        <v>1142.336</v>
      </c>
      <c r="H21" s="3">
        <f t="shared" si="1"/>
        <v>0.73999999999796273</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1167638.8700000001</v>
      </c>
      <c r="D25" s="2">
        <f>'PR-RAS'!E29</f>
        <v>1251400.4100000001</v>
      </c>
      <c r="E25" s="2">
        <v>0</v>
      </c>
      <c r="F25" s="2">
        <v>0</v>
      </c>
      <c r="G25" s="3">
        <f t="shared" si="0"/>
        <v>88090.552560000011</v>
      </c>
      <c r="H25" s="3">
        <f t="shared" si="1"/>
        <v>0.5400000000372529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1156712.1000000001</v>
      </c>
      <c r="D29" s="2">
        <f>'PR-RAS'!E33</f>
        <v>1241629.29</v>
      </c>
      <c r="E29" s="2">
        <v>0</v>
      </c>
      <c r="F29" s="2">
        <v>0</v>
      </c>
      <c r="G29" s="3">
        <f t="shared" si="0"/>
        <v>101919.17904</v>
      </c>
      <c r="H29" s="3">
        <f t="shared" si="1"/>
        <v>0.39000000013038516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10926.77</v>
      </c>
      <c r="D31" s="2">
        <f>'PR-RAS'!E35</f>
        <v>9771.1200000000008</v>
      </c>
      <c r="E31" s="2">
        <v>0</v>
      </c>
      <c r="F31" s="2">
        <v>0</v>
      </c>
      <c r="G31" s="3">
        <f t="shared" si="0"/>
        <v>914.07029999999997</v>
      </c>
      <c r="H31" s="3">
        <f t="shared" si="1"/>
        <v>0.3500000000003638</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11072424.219999999</v>
      </c>
      <c r="D45" s="2">
        <f>'PR-RAS'!E49</f>
        <v>13319355.520000001</v>
      </c>
      <c r="E45" s="2">
        <v>0</v>
      </c>
      <c r="F45" s="2">
        <v>0</v>
      </c>
      <c r="G45" s="3">
        <f t="shared" si="0"/>
        <v>1659289.9514400002</v>
      </c>
      <c r="H45" s="3">
        <f t="shared" si="1"/>
        <v>0.69999999739229679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201947.42</v>
      </c>
      <c r="E46" s="2">
        <v>0</v>
      </c>
      <c r="F46" s="2">
        <v>0</v>
      </c>
      <c r="G46" s="3">
        <f t="shared" si="0"/>
        <v>18175.267800000001</v>
      </c>
      <c r="H46" s="3">
        <f t="shared" si="1"/>
        <v>0.42000000001280569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201947.42</v>
      </c>
      <c r="E47" s="2">
        <v>0</v>
      </c>
      <c r="F47" s="2">
        <v>0</v>
      </c>
      <c r="G47" s="3">
        <f t="shared" si="0"/>
        <v>18579.162640000002</v>
      </c>
      <c r="H47" s="3">
        <f t="shared" si="1"/>
        <v>0.42000000001280569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175464</v>
      </c>
      <c r="D49" s="2">
        <f>'PR-RAS'!E53</f>
        <v>0</v>
      </c>
      <c r="E49" s="2">
        <v>0</v>
      </c>
      <c r="F49" s="2">
        <v>0</v>
      </c>
      <c r="G49" s="3">
        <f t="shared" si="0"/>
        <v>8422.2720000000008</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175464</v>
      </c>
      <c r="D52" s="2">
        <f>'PR-RAS'!E56</f>
        <v>0</v>
      </c>
      <c r="E52" s="2">
        <v>0</v>
      </c>
      <c r="F52" s="2">
        <v>0</v>
      </c>
      <c r="G52" s="3">
        <f t="shared" si="0"/>
        <v>8948.6639999999989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5448401.9799999995</v>
      </c>
      <c r="D54" s="2">
        <f>'PR-RAS'!E58</f>
        <v>5780554.2200000007</v>
      </c>
      <c r="E54" s="2">
        <v>0</v>
      </c>
      <c r="F54" s="2">
        <v>0</v>
      </c>
      <c r="G54" s="3">
        <f t="shared" si="0"/>
        <v>901504.05226000003</v>
      </c>
      <c r="H54" s="3">
        <f t="shared" si="1"/>
        <v>0.24000000115483999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4705013.51</v>
      </c>
      <c r="D55" s="2">
        <f>'PR-RAS'!E59</f>
        <v>3670504.49</v>
      </c>
      <c r="E55" s="2">
        <v>0</v>
      </c>
      <c r="F55" s="2">
        <v>0</v>
      </c>
      <c r="G55" s="3">
        <f t="shared" si="0"/>
        <v>650485.21446000005</v>
      </c>
      <c r="H55" s="3">
        <f t="shared" si="1"/>
        <v>0.98000000044703484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743388.47</v>
      </c>
      <c r="D56" s="2">
        <f>'PR-RAS'!E60</f>
        <v>2110049.73</v>
      </c>
      <c r="E56" s="2">
        <v>0</v>
      </c>
      <c r="F56" s="2">
        <v>0</v>
      </c>
      <c r="G56" s="3">
        <f t="shared" si="0"/>
        <v>272991.83614999999</v>
      </c>
      <c r="H56" s="3">
        <f t="shared" si="1"/>
        <v>0.73999999999068677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1472245.23</v>
      </c>
      <c r="D57" s="2">
        <f>'PR-RAS'!E61</f>
        <v>0</v>
      </c>
      <c r="E57" s="2">
        <v>0</v>
      </c>
      <c r="F57" s="2">
        <v>0</v>
      </c>
      <c r="G57" s="3">
        <f t="shared" si="0"/>
        <v>82445.732879999996</v>
      </c>
      <c r="H57" s="3">
        <f t="shared" si="1"/>
        <v>0.22999999998137355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407633.95</v>
      </c>
      <c r="D58" s="2">
        <f>'PR-RAS'!E62</f>
        <v>0</v>
      </c>
      <c r="E58" s="2">
        <v>0</v>
      </c>
      <c r="F58" s="2">
        <v>0</v>
      </c>
      <c r="G58" s="3">
        <f t="shared" si="0"/>
        <v>23235.135150000002</v>
      </c>
      <c r="H58" s="3">
        <f t="shared" si="1"/>
        <v>4.9999999988358468E-2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1064611.28</v>
      </c>
      <c r="D59" s="2">
        <f>'PR-RAS'!E63</f>
        <v>0</v>
      </c>
      <c r="E59" s="2">
        <v>0</v>
      </c>
      <c r="F59" s="2">
        <v>0</v>
      </c>
      <c r="G59" s="3">
        <f t="shared" si="0"/>
        <v>61747.454240000006</v>
      </c>
      <c r="H59" s="3">
        <f t="shared" si="1"/>
        <v>0.28000000002793968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3079241.16</v>
      </c>
      <c r="D60" s="2">
        <f>'PR-RAS'!E64</f>
        <v>3649541.6500000004</v>
      </c>
      <c r="E60" s="2">
        <v>0</v>
      </c>
      <c r="F60" s="2">
        <v>0</v>
      </c>
      <c r="G60" s="3">
        <f t="shared" si="0"/>
        <v>612321.14314000006</v>
      </c>
      <c r="H60" s="3">
        <f t="shared" si="1"/>
        <v>0.50999999977648258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1942811.85</v>
      </c>
      <c r="D61" s="2">
        <f>'PR-RAS'!E65</f>
        <v>1902556.21</v>
      </c>
      <c r="E61" s="2">
        <v>0</v>
      </c>
      <c r="F61" s="2">
        <v>0</v>
      </c>
      <c r="G61" s="3">
        <f t="shared" si="0"/>
        <v>344875.45619999996</v>
      </c>
      <c r="H61" s="3">
        <f t="shared" si="1"/>
        <v>0.35999999986961484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1136429.31</v>
      </c>
      <c r="D62" s="2">
        <f>'PR-RAS'!E66</f>
        <v>1159068.49</v>
      </c>
      <c r="E62" s="2">
        <v>0</v>
      </c>
      <c r="F62" s="2">
        <v>0</v>
      </c>
      <c r="G62" s="3">
        <f t="shared" si="0"/>
        <v>210728.54368999999</v>
      </c>
      <c r="H62" s="3">
        <f t="shared" si="1"/>
        <v>0.80000000004656613</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587916.94999999995</v>
      </c>
      <c r="E63" s="2">
        <v>0</v>
      </c>
      <c r="F63" s="2">
        <v>0</v>
      </c>
      <c r="G63" s="3">
        <f>(B63/1000)*(C63*1+D63*2)</f>
        <v>72901.701799999995</v>
      </c>
      <c r="H63" s="3">
        <f>ABS(C63-ROUND(C63,0))+ABS(D63-ROUND(D63,0))</f>
        <v>5.0000000046566129E-2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482490.86</v>
      </c>
      <c r="D70" s="2">
        <f>'PR-RAS'!E74</f>
        <v>2912709.42</v>
      </c>
      <c r="E70" s="2">
        <v>0</v>
      </c>
      <c r="F70" s="2">
        <v>0</v>
      </c>
      <c r="G70" s="3">
        <f t="shared" si="0"/>
        <v>435245.76930000004</v>
      </c>
      <c r="H70" s="3">
        <f t="shared" si="1"/>
        <v>0.55999999993946403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443910.18</v>
      </c>
      <c r="D71" s="2">
        <f>'PR-RAS'!E75</f>
        <v>633527.5</v>
      </c>
      <c r="E71" s="2">
        <v>0</v>
      </c>
      <c r="F71" s="2">
        <v>0</v>
      </c>
      <c r="G71" s="3">
        <f t="shared" si="0"/>
        <v>119767.5626</v>
      </c>
      <c r="H71" s="3">
        <f t="shared" si="1"/>
        <v>0.67999999999301508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38580.68</v>
      </c>
      <c r="D72" s="2">
        <f>'PR-RAS'!E76</f>
        <v>2279181.92</v>
      </c>
      <c r="E72" s="2">
        <v>0</v>
      </c>
      <c r="F72" s="2">
        <v>0</v>
      </c>
      <c r="G72" s="3">
        <f t="shared" si="0"/>
        <v>326383.06091999996</v>
      </c>
      <c r="H72" s="3">
        <f t="shared" si="1"/>
        <v>0.40000000007421477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414580.99</v>
      </c>
      <c r="D73" s="2">
        <f>'PR-RAS'!E77</f>
        <v>774602.81</v>
      </c>
      <c r="E73" s="2">
        <v>0</v>
      </c>
      <c r="F73" s="2">
        <v>0</v>
      </c>
      <c r="G73" s="3">
        <f t="shared" si="0"/>
        <v>141392.63592</v>
      </c>
      <c r="H73" s="3">
        <f t="shared" si="1"/>
        <v>0.19999999995343387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25312.79</v>
      </c>
      <c r="D74" s="2">
        <f>'PR-RAS'!E78</f>
        <v>285912.23</v>
      </c>
      <c r="E74" s="2">
        <v>0</v>
      </c>
      <c r="F74" s="2">
        <v>0</v>
      </c>
      <c r="G74" s="3">
        <f t="shared" si="0"/>
        <v>43591.019249999998</v>
      </c>
      <c r="H74" s="3">
        <f t="shared" si="1"/>
        <v>0.43999999998050043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389268.2</v>
      </c>
      <c r="D76" s="2">
        <f>'PR-RAS'!E80</f>
        <v>268690.58</v>
      </c>
      <c r="E76" s="2">
        <v>0</v>
      </c>
      <c r="F76" s="2">
        <v>0</v>
      </c>
      <c r="G76" s="3">
        <f t="shared" si="0"/>
        <v>69498.702000000005</v>
      </c>
      <c r="H76" s="3">
        <f t="shared" si="1"/>
        <v>0.61999999999534339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220000</v>
      </c>
      <c r="E77" s="2">
        <v>0</v>
      </c>
      <c r="F77" s="2">
        <v>0</v>
      </c>
      <c r="G77" s="3">
        <f t="shared" si="0"/>
        <v>33440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903765.23</v>
      </c>
      <c r="D78" s="2">
        <f>'PR-RAS'!E82</f>
        <v>909811.47999999986</v>
      </c>
      <c r="E78" s="2">
        <v>0</v>
      </c>
      <c r="F78" s="2">
        <v>0</v>
      </c>
      <c r="G78" s="3">
        <f t="shared" si="0"/>
        <v>209700.89062999995</v>
      </c>
      <c r="H78" s="3">
        <f t="shared" si="1"/>
        <v>0.70999999984633178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51.21</v>
      </c>
      <c r="D79" s="2">
        <f>'PR-RAS'!E83</f>
        <v>98740.739999999991</v>
      </c>
      <c r="E79" s="2">
        <v>0</v>
      </c>
      <c r="F79" s="2">
        <v>0</v>
      </c>
      <c r="G79" s="3">
        <f t="shared" si="0"/>
        <v>15407.549819999998</v>
      </c>
      <c r="H79" s="3">
        <f t="shared" si="1"/>
        <v>0.47000000000931408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51.21</v>
      </c>
      <c r="D81" s="2">
        <f>'PR-RAS'!E85</f>
        <v>31.96</v>
      </c>
      <c r="E81" s="2">
        <v>0</v>
      </c>
      <c r="F81" s="2">
        <v>0</v>
      </c>
      <c r="G81" s="3">
        <f t="shared" si="0"/>
        <v>9.2103999999999999</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50000</v>
      </c>
      <c r="E85" s="2">
        <v>0</v>
      </c>
      <c r="F85" s="2">
        <v>0</v>
      </c>
      <c r="G85" s="3">
        <f t="shared" si="0"/>
        <v>8400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48708.78</v>
      </c>
      <c r="E86" s="2">
        <v>0</v>
      </c>
      <c r="F86" s="2">
        <v>0</v>
      </c>
      <c r="G86" s="3">
        <f t="shared" si="0"/>
        <v>8280.4925999999996</v>
      </c>
      <c r="H86" s="3">
        <f t="shared" si="1"/>
        <v>0.22000000000116415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889137.22</v>
      </c>
      <c r="D87" s="2">
        <f>'PR-RAS'!E91</f>
        <v>803844.53999999992</v>
      </c>
      <c r="E87" s="2">
        <v>0</v>
      </c>
      <c r="F87" s="2">
        <v>0</v>
      </c>
      <c r="G87" s="3">
        <f t="shared" si="0"/>
        <v>214727.06179999997</v>
      </c>
      <c r="H87" s="3">
        <f t="shared" si="1"/>
        <v>0.68000000005122274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79342.759999999995</v>
      </c>
      <c r="D88" s="2">
        <f>'PR-RAS'!E92</f>
        <v>74547.600000000006</v>
      </c>
      <c r="E88" s="2">
        <v>0</v>
      </c>
      <c r="F88" s="2">
        <v>0</v>
      </c>
      <c r="G88" s="3">
        <f t="shared" si="0"/>
        <v>19874.10252</v>
      </c>
      <c r="H88" s="3">
        <f t="shared" si="1"/>
        <v>0.63999999999941792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49322.92</v>
      </c>
      <c r="D89" s="2">
        <f>'PR-RAS'!E93</f>
        <v>65674.37</v>
      </c>
      <c r="E89" s="2">
        <v>0</v>
      </c>
      <c r="F89" s="2">
        <v>0</v>
      </c>
      <c r="G89" s="3">
        <f t="shared" si="0"/>
        <v>15899.106079999996</v>
      </c>
      <c r="H89" s="3">
        <f t="shared" si="1"/>
        <v>0.44999999999708962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757761.8</v>
      </c>
      <c r="D90" s="2">
        <f>'PR-RAS'!E94</f>
        <v>660738.71</v>
      </c>
      <c r="E90" s="2">
        <v>0</v>
      </c>
      <c r="F90" s="2">
        <v>0</v>
      </c>
      <c r="G90" s="3">
        <f t="shared" si="0"/>
        <v>185052.29058</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2709.74</v>
      </c>
      <c r="D93" s="2">
        <f>'PR-RAS'!E97</f>
        <v>2883.86</v>
      </c>
      <c r="E93" s="2">
        <v>0</v>
      </c>
      <c r="F93" s="2">
        <v>0</v>
      </c>
      <c r="G93" s="3">
        <f t="shared" si="0"/>
        <v>779.92631999999992</v>
      </c>
      <c r="H93" s="3">
        <f t="shared" si="1"/>
        <v>0.40000000000009095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14576.8</v>
      </c>
      <c r="D94" s="2">
        <f>'PR-RAS'!E98</f>
        <v>7226.2</v>
      </c>
      <c r="E94" s="2">
        <v>0</v>
      </c>
      <c r="F94" s="2">
        <v>0</v>
      </c>
      <c r="G94" s="3">
        <f t="shared" si="0"/>
        <v>2699.7155999999995</v>
      </c>
      <c r="H94" s="3">
        <f t="shared" si="1"/>
        <v>0.4000000000005457</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14576.8</v>
      </c>
      <c r="D100" s="2">
        <f>'PR-RAS'!E104</f>
        <v>7226.2</v>
      </c>
      <c r="E100" s="2">
        <v>0</v>
      </c>
      <c r="F100" s="2">
        <v>0</v>
      </c>
      <c r="G100" s="3">
        <f t="shared" si="0"/>
        <v>2873.8907999999997</v>
      </c>
      <c r="H100" s="3">
        <f t="shared" si="1"/>
        <v>0.4000000000005457</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280944.84000000003</v>
      </c>
      <c r="D102" s="2">
        <f>'PR-RAS'!E106</f>
        <v>243124.59</v>
      </c>
      <c r="E102" s="2">
        <v>0</v>
      </c>
      <c r="F102" s="2">
        <v>0</v>
      </c>
      <c r="G102" s="3">
        <f t="shared" si="0"/>
        <v>77486.596020000012</v>
      </c>
      <c r="H102" s="3">
        <f t="shared" si="1"/>
        <v>0.56999999997788109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194576.04</v>
      </c>
      <c r="D103" s="2">
        <f>'PR-RAS'!E107</f>
        <v>175422.24</v>
      </c>
      <c r="E103" s="2">
        <v>0</v>
      </c>
      <c r="F103" s="2">
        <v>0</v>
      </c>
      <c r="G103" s="3">
        <f t="shared" si="0"/>
        <v>55632.893039999995</v>
      </c>
      <c r="H103" s="3">
        <f t="shared" si="1"/>
        <v>0.27999999999883585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16246.1</v>
      </c>
      <c r="D104" s="2">
        <f>'PR-RAS'!E108</f>
        <v>15062.65</v>
      </c>
      <c r="E104" s="2">
        <v>0</v>
      </c>
      <c r="F104" s="2">
        <v>0</v>
      </c>
      <c r="G104" s="3">
        <f t="shared" si="0"/>
        <v>4776.2542000000003</v>
      </c>
      <c r="H104" s="3">
        <f t="shared" si="1"/>
        <v>0.4500000000007276</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166645.04</v>
      </c>
      <c r="D105" s="2">
        <f>'PR-RAS'!E109</f>
        <v>153156.32999999999</v>
      </c>
      <c r="E105" s="2">
        <v>0</v>
      </c>
      <c r="F105" s="2">
        <v>0</v>
      </c>
      <c r="G105" s="3">
        <f t="shared" si="0"/>
        <v>49187.600799999993</v>
      </c>
      <c r="H105" s="3">
        <f t="shared" si="1"/>
        <v>0.36999999999534339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11684.9</v>
      </c>
      <c r="D107" s="2">
        <f>'PR-RAS'!E111</f>
        <v>7203.26</v>
      </c>
      <c r="E107" s="2">
        <v>0</v>
      </c>
      <c r="F107" s="2">
        <v>0</v>
      </c>
      <c r="G107" s="3">
        <f t="shared" si="0"/>
        <v>2765.6905199999997</v>
      </c>
      <c r="H107" s="3">
        <f t="shared" si="1"/>
        <v>0.36000000000058208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86368.8</v>
      </c>
      <c r="D108" s="2">
        <f>'PR-RAS'!E112</f>
        <v>67702.350000000006</v>
      </c>
      <c r="E108" s="2">
        <v>0</v>
      </c>
      <c r="F108" s="2">
        <v>0</v>
      </c>
      <c r="G108" s="3">
        <f t="shared" si="0"/>
        <v>23729.764500000001</v>
      </c>
      <c r="H108" s="3">
        <f t="shared" si="1"/>
        <v>0.55000000000291038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86368.8</v>
      </c>
      <c r="D113" s="2">
        <f>'PR-RAS'!E117</f>
        <v>67702.350000000006</v>
      </c>
      <c r="E113" s="2">
        <v>0</v>
      </c>
      <c r="F113" s="2">
        <v>0</v>
      </c>
      <c r="G113" s="3">
        <f t="shared" si="0"/>
        <v>24838.632000000001</v>
      </c>
      <c r="H113" s="3">
        <f t="shared" si="1"/>
        <v>0.55000000000291038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18565.05</v>
      </c>
      <c r="D121" s="2">
        <f>'PR-RAS'!E125</f>
        <v>22903.35</v>
      </c>
      <c r="E121" s="2">
        <v>0</v>
      </c>
      <c r="F121" s="2">
        <v>0</v>
      </c>
      <c r="G121" s="3">
        <f t="shared" si="0"/>
        <v>7724.61</v>
      </c>
      <c r="H121" s="3">
        <f t="shared" si="1"/>
        <v>0.39999999999781721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18565.05</v>
      </c>
      <c r="D122" s="2">
        <f>'PR-RAS'!E126</f>
        <v>21403.35</v>
      </c>
      <c r="E122" s="2">
        <v>0</v>
      </c>
      <c r="F122" s="2">
        <v>0</v>
      </c>
      <c r="G122" s="3">
        <f t="shared" si="0"/>
        <v>7425.9817499999999</v>
      </c>
      <c r="H122" s="3">
        <f t="shared" si="1"/>
        <v>0.39999999999781721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18565.05</v>
      </c>
      <c r="D124" s="2">
        <f>'PR-RAS'!E128</f>
        <v>21403.35</v>
      </c>
      <c r="E124" s="2">
        <v>0</v>
      </c>
      <c r="F124" s="2">
        <v>0</v>
      </c>
      <c r="G124" s="3">
        <f t="shared" si="0"/>
        <v>7548.7252499999995</v>
      </c>
      <c r="H124" s="3">
        <f t="shared" si="1"/>
        <v>0.39999999999781721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1500</v>
      </c>
      <c r="E125" s="2">
        <v>0</v>
      </c>
      <c r="F125" s="2">
        <v>0</v>
      </c>
      <c r="G125" s="3">
        <f t="shared" si="0"/>
        <v>372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1500</v>
      </c>
      <c r="E127" s="2">
        <v>0</v>
      </c>
      <c r="F127" s="2">
        <v>0</v>
      </c>
      <c r="G127" s="3">
        <f t="shared" si="0"/>
        <v>378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24699944.370000001</v>
      </c>
      <c r="D148" s="2">
        <f>'PR-RAS'!E152</f>
        <v>31809825.869999997</v>
      </c>
      <c r="E148" s="2">
        <v>0</v>
      </c>
      <c r="F148" s="2">
        <v>0</v>
      </c>
      <c r="G148" s="3">
        <f t="shared" si="0"/>
        <v>12982980.628169999</v>
      </c>
      <c r="H148" s="3">
        <f t="shared" si="1"/>
        <v>0.5000000037252903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3470345.23</v>
      </c>
      <c r="D149" s="2">
        <f>'PR-RAS'!E153</f>
        <v>4626360.5600000005</v>
      </c>
      <c r="E149" s="2">
        <v>0</v>
      </c>
      <c r="F149" s="2">
        <v>0</v>
      </c>
      <c r="G149" s="3">
        <f t="shared" si="0"/>
        <v>1883013.8198000002</v>
      </c>
      <c r="H149" s="3">
        <f t="shared" si="1"/>
        <v>0.66999999945983291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2741222.4899999998</v>
      </c>
      <c r="D150" s="2">
        <f>'PR-RAS'!E154</f>
        <v>3659774.48</v>
      </c>
      <c r="E150" s="2">
        <v>0</v>
      </c>
      <c r="F150" s="2">
        <v>0</v>
      </c>
      <c r="G150" s="3">
        <f t="shared" si="0"/>
        <v>1499054.9460499999</v>
      </c>
      <c r="H150" s="3">
        <f t="shared" si="1"/>
        <v>0.96999999973922968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2735711.55</v>
      </c>
      <c r="D151" s="2">
        <f>'PR-RAS'!E155</f>
        <v>3635854.62</v>
      </c>
      <c r="E151" s="2">
        <v>0</v>
      </c>
      <c r="F151" s="2">
        <v>0</v>
      </c>
      <c r="G151" s="3">
        <f t="shared" si="0"/>
        <v>1501113.1184999999</v>
      </c>
      <c r="H151" s="3">
        <f t="shared" si="1"/>
        <v>0.83000000007450581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5510.94</v>
      </c>
      <c r="D153" s="2">
        <f>'PR-RAS'!E157</f>
        <v>23919.86</v>
      </c>
      <c r="E153" s="2">
        <v>0</v>
      </c>
      <c r="F153" s="2">
        <v>0</v>
      </c>
      <c r="G153" s="3">
        <f t="shared" si="0"/>
        <v>8109.3003200000003</v>
      </c>
      <c r="H153" s="3">
        <f t="shared" si="1"/>
        <v>0.1999999999998181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288371.06</v>
      </c>
      <c r="D155" s="2">
        <f>'PR-RAS'!E159</f>
        <v>380551.87</v>
      </c>
      <c r="E155" s="2">
        <v>0</v>
      </c>
      <c r="F155" s="2">
        <v>0</v>
      </c>
      <c r="G155" s="3">
        <f t="shared" si="0"/>
        <v>161619.11920000002</v>
      </c>
      <c r="H155" s="3">
        <f t="shared" si="1"/>
        <v>0.19000000000232831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440751.68</v>
      </c>
      <c r="D156" s="2">
        <f>'PR-RAS'!E160</f>
        <v>586034.21</v>
      </c>
      <c r="E156" s="2">
        <v>0</v>
      </c>
      <c r="F156" s="2">
        <v>0</v>
      </c>
      <c r="G156" s="3">
        <f t="shared" si="0"/>
        <v>249987.11549999999</v>
      </c>
      <c r="H156" s="3">
        <f t="shared" si="1"/>
        <v>0.52999999996973202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736.33</v>
      </c>
      <c r="D157" s="2">
        <f>'PR-RAS'!E161</f>
        <v>804.75</v>
      </c>
      <c r="E157" s="2">
        <v>0</v>
      </c>
      <c r="F157" s="2">
        <v>0</v>
      </c>
      <c r="G157" s="3">
        <f t="shared" si="0"/>
        <v>365.94947999999999</v>
      </c>
      <c r="H157" s="3">
        <f t="shared" si="1"/>
        <v>0.58000000000004093</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440015.35</v>
      </c>
      <c r="D158" s="2">
        <f>'PR-RAS'!E162</f>
        <v>585229.46</v>
      </c>
      <c r="E158" s="2">
        <v>0</v>
      </c>
      <c r="F158" s="2">
        <v>0</v>
      </c>
      <c r="G158" s="3">
        <f t="shared" si="0"/>
        <v>252844.46038999999</v>
      </c>
      <c r="H158" s="3">
        <f t="shared" si="1"/>
        <v>0.80999999993946403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6419431.4200000009</v>
      </c>
      <c r="D160" s="2">
        <f>'PR-RAS'!E164</f>
        <v>6539263.2999999989</v>
      </c>
      <c r="E160" s="2">
        <v>0</v>
      </c>
      <c r="F160" s="2">
        <v>0</v>
      </c>
      <c r="G160" s="3">
        <f t="shared" si="0"/>
        <v>3100175.3251800002</v>
      </c>
      <c r="H160" s="3">
        <f t="shared" si="1"/>
        <v>0.71999999973922968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149168.91999999998</v>
      </c>
      <c r="D161" s="2">
        <f>'PR-RAS'!E165</f>
        <v>162935.95000000001</v>
      </c>
      <c r="E161" s="2">
        <v>0</v>
      </c>
      <c r="F161" s="2">
        <v>0</v>
      </c>
      <c r="G161" s="3">
        <f t="shared" si="0"/>
        <v>76006.531199999998</v>
      </c>
      <c r="H161" s="3">
        <f t="shared" si="1"/>
        <v>0.13000000000465661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31191.03</v>
      </c>
      <c r="D162" s="2">
        <f>'PR-RAS'!E166</f>
        <v>34180.39</v>
      </c>
      <c r="E162" s="2">
        <v>0</v>
      </c>
      <c r="F162" s="2">
        <v>0</v>
      </c>
      <c r="G162" s="3">
        <f t="shared" si="0"/>
        <v>16027.841410000001</v>
      </c>
      <c r="H162" s="3">
        <f t="shared" si="1"/>
        <v>0.41999999999825377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98566.84</v>
      </c>
      <c r="D163" s="2">
        <f>'PR-RAS'!E167</f>
        <v>104818.52</v>
      </c>
      <c r="E163" s="2">
        <v>0</v>
      </c>
      <c r="F163" s="2">
        <v>0</v>
      </c>
      <c r="G163" s="3">
        <f t="shared" si="0"/>
        <v>49929.028559999999</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16498.37</v>
      </c>
      <c r="D164" s="2">
        <f>'PR-RAS'!E168</f>
        <v>20213.75</v>
      </c>
      <c r="E164" s="2">
        <v>0</v>
      </c>
      <c r="F164" s="2">
        <v>0</v>
      </c>
      <c r="G164" s="3">
        <f t="shared" si="0"/>
        <v>9278.9168099999988</v>
      </c>
      <c r="H164" s="3">
        <f t="shared" si="1"/>
        <v>0.61999999999898137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2912.68</v>
      </c>
      <c r="D165" s="2">
        <f>'PR-RAS'!E169</f>
        <v>3723.29</v>
      </c>
      <c r="E165" s="2">
        <v>0</v>
      </c>
      <c r="F165" s="2">
        <v>0</v>
      </c>
      <c r="G165" s="3">
        <f t="shared" si="0"/>
        <v>1698.9186400000001</v>
      </c>
      <c r="H165" s="3">
        <f t="shared" si="1"/>
        <v>0.61000000000012733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271027.49</v>
      </c>
      <c r="D166" s="2">
        <f>'PR-RAS'!E170</f>
        <v>292963.44000000006</v>
      </c>
      <c r="E166" s="2">
        <v>0</v>
      </c>
      <c r="F166" s="2">
        <v>0</v>
      </c>
      <c r="G166" s="3">
        <f t="shared" si="0"/>
        <v>141397.47105000002</v>
      </c>
      <c r="H166" s="3">
        <f t="shared" si="1"/>
        <v>0.93000000005122274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182092.48</v>
      </c>
      <c r="D167" s="2">
        <f>'PR-RAS'!E171</f>
        <v>194644.51</v>
      </c>
      <c r="E167" s="2">
        <v>0</v>
      </c>
      <c r="F167" s="2">
        <v>0</v>
      </c>
      <c r="G167" s="3">
        <f t="shared" si="0"/>
        <v>94849.328999999998</v>
      </c>
      <c r="H167" s="3">
        <f t="shared" si="1"/>
        <v>0.97000000000116415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15406.81</v>
      </c>
      <c r="D168" s="2">
        <f>'PR-RAS'!E172</f>
        <v>21477.08</v>
      </c>
      <c r="E168" s="2">
        <v>0</v>
      </c>
      <c r="F168" s="2">
        <v>0</v>
      </c>
      <c r="G168" s="3">
        <f t="shared" si="0"/>
        <v>9746.2819900000013</v>
      </c>
      <c r="H168" s="3">
        <f t="shared" si="1"/>
        <v>0.27000000000225555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66880.7</v>
      </c>
      <c r="D169" s="2">
        <f>'PR-RAS'!E173</f>
        <v>66581.009999999995</v>
      </c>
      <c r="E169" s="2">
        <v>0</v>
      </c>
      <c r="F169" s="2">
        <v>0</v>
      </c>
      <c r="G169" s="3">
        <f t="shared" si="0"/>
        <v>33607.176959999997</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1401.54</v>
      </c>
      <c r="D170" s="2">
        <f>'PR-RAS'!E174</f>
        <v>3818.88</v>
      </c>
      <c r="E170" s="2">
        <v>0</v>
      </c>
      <c r="F170" s="2">
        <v>0</v>
      </c>
      <c r="G170" s="3">
        <f t="shared" si="0"/>
        <v>1527.6416999999999</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5245.96</v>
      </c>
      <c r="D171" s="2">
        <f>'PR-RAS'!E175</f>
        <v>6441.96</v>
      </c>
      <c r="E171" s="2">
        <v>0</v>
      </c>
      <c r="F171" s="2">
        <v>0</v>
      </c>
      <c r="G171" s="3">
        <f t="shared" si="0"/>
        <v>3082.0796000000005</v>
      </c>
      <c r="H171" s="3">
        <f t="shared" si="1"/>
        <v>7.999999999992724E-2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5115732.0500000007</v>
      </c>
      <c r="D174" s="2">
        <f>'PR-RAS'!E178</f>
        <v>5054293.22</v>
      </c>
      <c r="E174" s="2">
        <v>0</v>
      </c>
      <c r="F174" s="2">
        <v>0</v>
      </c>
      <c r="G174" s="3">
        <f t="shared" si="0"/>
        <v>2633807.09877</v>
      </c>
      <c r="H174" s="3">
        <f t="shared" si="1"/>
        <v>0.27000000048428774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3340575.51</v>
      </c>
      <c r="D175" s="2">
        <f>'PR-RAS'!E179</f>
        <v>3437531.67</v>
      </c>
      <c r="E175" s="2">
        <v>0</v>
      </c>
      <c r="F175" s="2">
        <v>0</v>
      </c>
      <c r="G175" s="3">
        <f t="shared" si="0"/>
        <v>1777521.1598999999</v>
      </c>
      <c r="H175" s="3">
        <f t="shared" si="1"/>
        <v>0.82000000029802322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201395.42</v>
      </c>
      <c r="D176" s="2">
        <f>'PR-RAS'!E180</f>
        <v>125820</v>
      </c>
      <c r="E176" s="2">
        <v>0</v>
      </c>
      <c r="F176" s="2">
        <v>0</v>
      </c>
      <c r="G176" s="3">
        <f t="shared" si="0"/>
        <v>79281.198499999999</v>
      </c>
      <c r="H176" s="3">
        <f t="shared" si="1"/>
        <v>0.42000000001280569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289721.83</v>
      </c>
      <c r="D177" s="2">
        <f>'PR-RAS'!E181</f>
        <v>397036.79999999999</v>
      </c>
      <c r="E177" s="2">
        <v>0</v>
      </c>
      <c r="F177" s="2">
        <v>0</v>
      </c>
      <c r="G177" s="3">
        <f t="shared" si="0"/>
        <v>190747.99567999996</v>
      </c>
      <c r="H177" s="3">
        <f t="shared" si="1"/>
        <v>0.36999999999534339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74696.08</v>
      </c>
      <c r="D178" s="2">
        <f>'PR-RAS'!E182</f>
        <v>77294.570000000007</v>
      </c>
      <c r="E178" s="2">
        <v>0</v>
      </c>
      <c r="F178" s="2">
        <v>0</v>
      </c>
      <c r="G178" s="3">
        <f t="shared" si="0"/>
        <v>40583.483940000006</v>
      </c>
      <c r="H178" s="3">
        <f t="shared" si="1"/>
        <v>0.50999999999476131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23161.7</v>
      </c>
      <c r="D179" s="2">
        <f>'PR-RAS'!E183</f>
        <v>34455.56</v>
      </c>
      <c r="E179" s="2">
        <v>0</v>
      </c>
      <c r="F179" s="2">
        <v>0</v>
      </c>
      <c r="G179" s="3">
        <f t="shared" si="0"/>
        <v>16388.961959999997</v>
      </c>
      <c r="H179" s="3">
        <f t="shared" si="1"/>
        <v>0.74000000000160071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7844.14</v>
      </c>
      <c r="D180" s="2">
        <f>'PR-RAS'!E184</f>
        <v>9137.5300000000007</v>
      </c>
      <c r="E180" s="2">
        <v>0</v>
      </c>
      <c r="F180" s="2">
        <v>0</v>
      </c>
      <c r="G180" s="3">
        <f t="shared" si="0"/>
        <v>4675.3368</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929552.1</v>
      </c>
      <c r="D181" s="2">
        <f>'PR-RAS'!E185</f>
        <v>714137.89</v>
      </c>
      <c r="E181" s="2">
        <v>0</v>
      </c>
      <c r="F181" s="2">
        <v>0</v>
      </c>
      <c r="G181" s="3">
        <f t="shared" si="0"/>
        <v>424409.01839999994</v>
      </c>
      <c r="H181" s="3">
        <f t="shared" si="1"/>
        <v>0.2099999999627471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43334.94</v>
      </c>
      <c r="D182" s="2">
        <f>'PR-RAS'!E186</f>
        <v>66220.42</v>
      </c>
      <c r="E182" s="2">
        <v>0</v>
      </c>
      <c r="F182" s="2">
        <v>0</v>
      </c>
      <c r="G182" s="3">
        <f t="shared" si="0"/>
        <v>31815.41618</v>
      </c>
      <c r="H182" s="3">
        <f t="shared" si="1"/>
        <v>0.47999999999592546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205450.33</v>
      </c>
      <c r="D183" s="2">
        <f>'PR-RAS'!E187</f>
        <v>192658.78</v>
      </c>
      <c r="E183" s="2">
        <v>0</v>
      </c>
      <c r="F183" s="2">
        <v>0</v>
      </c>
      <c r="G183" s="3">
        <f t="shared" si="0"/>
        <v>107519.75598</v>
      </c>
      <c r="H183" s="3">
        <f t="shared" si="1"/>
        <v>0.54999999998835847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2399.36</v>
      </c>
      <c r="D184" s="2">
        <f>'PR-RAS'!E188</f>
        <v>4686.6400000000003</v>
      </c>
      <c r="E184" s="2">
        <v>0</v>
      </c>
      <c r="F184" s="2">
        <v>0</v>
      </c>
      <c r="G184" s="3">
        <f t="shared" si="0"/>
        <v>2154.3931200000002</v>
      </c>
      <c r="H184" s="3">
        <f t="shared" si="1"/>
        <v>0.71999999999979991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881103.6</v>
      </c>
      <c r="D190" s="2">
        <f>'PR-RAS'!E194</f>
        <v>1024384.05</v>
      </c>
      <c r="E190" s="2">
        <v>0</v>
      </c>
      <c r="F190" s="2">
        <v>0</v>
      </c>
      <c r="G190" s="3">
        <f t="shared" si="0"/>
        <v>553745.7513</v>
      </c>
      <c r="H190" s="3">
        <f t="shared" si="1"/>
        <v>0.45000000006984919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504794.04</v>
      </c>
      <c r="D191" s="2">
        <f>'PR-RAS'!E195</f>
        <v>634458.48</v>
      </c>
      <c r="E191" s="2">
        <v>0</v>
      </c>
      <c r="F191" s="2">
        <v>0</v>
      </c>
      <c r="G191" s="3">
        <f t="shared" si="0"/>
        <v>337005.09</v>
      </c>
      <c r="H191" s="3">
        <f t="shared" si="1"/>
        <v>0.51999999996041879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18559.82</v>
      </c>
      <c r="D192" s="2">
        <f>'PR-RAS'!E196</f>
        <v>17920.88</v>
      </c>
      <c r="E192" s="2">
        <v>0</v>
      </c>
      <c r="F192" s="2">
        <v>0</v>
      </c>
      <c r="G192" s="3">
        <f t="shared" si="0"/>
        <v>10390.701780000001</v>
      </c>
      <c r="H192" s="3">
        <f t="shared" si="1"/>
        <v>0.2999999999992724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137097.49</v>
      </c>
      <c r="D193" s="2">
        <f>'PR-RAS'!E197</f>
        <v>140125.35999999999</v>
      </c>
      <c r="E193" s="2">
        <v>0</v>
      </c>
      <c r="F193" s="2">
        <v>0</v>
      </c>
      <c r="G193" s="3">
        <f t="shared" si="0"/>
        <v>80130.856319999992</v>
      </c>
      <c r="H193" s="3">
        <f t="shared" si="1"/>
        <v>0.84999999997671694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27272.33</v>
      </c>
      <c r="D194" s="2">
        <f>'PR-RAS'!E198</f>
        <v>31726.53</v>
      </c>
      <c r="E194" s="2">
        <v>0</v>
      </c>
      <c r="F194" s="2">
        <v>0</v>
      </c>
      <c r="G194" s="3">
        <f t="shared" si="0"/>
        <v>17510.00027</v>
      </c>
      <c r="H194" s="3">
        <f t="shared" si="1"/>
        <v>0.80000000000291038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166260.54999999999</v>
      </c>
      <c r="D195" s="2">
        <f>'PR-RAS'!E199</f>
        <v>183958.47</v>
      </c>
      <c r="E195" s="2">
        <v>0</v>
      </c>
      <c r="F195" s="2">
        <v>0</v>
      </c>
      <c r="G195" s="3">
        <f t="shared" si="0"/>
        <v>103630.43306</v>
      </c>
      <c r="H195" s="3">
        <f t="shared" si="1"/>
        <v>0.92000000001280569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1800</v>
      </c>
      <c r="D196" s="2">
        <f>'PR-RAS'!E200</f>
        <v>2766.67</v>
      </c>
      <c r="E196" s="2">
        <v>0</v>
      </c>
      <c r="F196" s="2">
        <v>0</v>
      </c>
      <c r="G196" s="3">
        <f t="shared" si="0"/>
        <v>1430.0013000000001</v>
      </c>
      <c r="H196" s="3">
        <f t="shared" si="1"/>
        <v>0.32999999999992724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25319.37</v>
      </c>
      <c r="D197" s="2">
        <f>'PR-RAS'!E201</f>
        <v>13427.66</v>
      </c>
      <c r="E197" s="2">
        <v>0</v>
      </c>
      <c r="F197" s="2">
        <v>0</v>
      </c>
      <c r="G197" s="3">
        <f t="shared" si="0"/>
        <v>10226.239240000001</v>
      </c>
      <c r="H197" s="3">
        <f t="shared" si="1"/>
        <v>0.70999999999912689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10701.33</v>
      </c>
      <c r="D198" s="2">
        <f>'PR-RAS'!E202</f>
        <v>25828.440000000002</v>
      </c>
      <c r="E198" s="2">
        <v>0</v>
      </c>
      <c r="F198" s="2">
        <v>0</v>
      </c>
      <c r="G198" s="3">
        <f t="shared" si="0"/>
        <v>12284.567370000002</v>
      </c>
      <c r="H198" s="3">
        <f t="shared" si="1"/>
        <v>0.77000000000225555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2037.78</v>
      </c>
      <c r="D204" s="2">
        <f>'PR-RAS'!E208</f>
        <v>1169.5</v>
      </c>
      <c r="E204" s="2">
        <v>0</v>
      </c>
      <c r="F204" s="2">
        <v>0</v>
      </c>
      <c r="G204" s="3">
        <f t="shared" si="0"/>
        <v>888.48634000000004</v>
      </c>
      <c r="H204" s="3">
        <f t="shared" si="1"/>
        <v>0.72000000000002728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2037.78</v>
      </c>
      <c r="D207" s="2">
        <f>'PR-RAS'!E211</f>
        <v>1169.5</v>
      </c>
      <c r="E207" s="2">
        <v>0</v>
      </c>
      <c r="F207" s="2">
        <v>0</v>
      </c>
      <c r="G207" s="3">
        <f t="shared" si="0"/>
        <v>901.61667999999986</v>
      </c>
      <c r="H207" s="3">
        <f t="shared" si="1"/>
        <v>0.72000000000002728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8663.5499999999993</v>
      </c>
      <c r="D212" s="2">
        <f>'PR-RAS'!E216</f>
        <v>24658.940000000002</v>
      </c>
      <c r="E212" s="2">
        <v>0</v>
      </c>
      <c r="F212" s="2">
        <v>0</v>
      </c>
      <c r="G212" s="3">
        <f t="shared" si="0"/>
        <v>12234.081730000002</v>
      </c>
      <c r="H212" s="3">
        <f t="shared" si="1"/>
        <v>0.50999999999839929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7182.72</v>
      </c>
      <c r="D213" s="2">
        <f>'PR-RAS'!E217</f>
        <v>24645.97</v>
      </c>
      <c r="E213" s="2">
        <v>0</v>
      </c>
      <c r="F213" s="2">
        <v>0</v>
      </c>
      <c r="G213" s="3">
        <f t="shared" si="0"/>
        <v>11972.627920000001</v>
      </c>
      <c r="H213" s="3">
        <f t="shared" si="1"/>
        <v>0.30999999999858119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1059.93</v>
      </c>
      <c r="D215" s="2">
        <f>'PR-RAS'!E219</f>
        <v>0</v>
      </c>
      <c r="E215" s="2">
        <v>0</v>
      </c>
      <c r="F215" s="2">
        <v>0</v>
      </c>
      <c r="G215" s="3">
        <f t="shared" si="0"/>
        <v>226.82501999999999</v>
      </c>
      <c r="H215" s="3">
        <f t="shared" si="1"/>
        <v>6.9999999999936335E-2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420.9</v>
      </c>
      <c r="D216" s="2">
        <f>'PR-RAS'!E220</f>
        <v>12.97</v>
      </c>
      <c r="E216" s="2">
        <v>0</v>
      </c>
      <c r="F216" s="2">
        <v>0</v>
      </c>
      <c r="G216" s="3">
        <f t="shared" si="0"/>
        <v>96.070599999999999</v>
      </c>
      <c r="H216" s="3">
        <f t="shared" si="1"/>
        <v>0.1300000000000221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796259.81</v>
      </c>
      <c r="D217" s="2">
        <f>'PR-RAS'!E221</f>
        <v>747113.92</v>
      </c>
      <c r="E217" s="2">
        <v>0</v>
      </c>
      <c r="F217" s="2">
        <v>0</v>
      </c>
      <c r="G217" s="3">
        <f t="shared" si="0"/>
        <v>494745.33240000007</v>
      </c>
      <c r="H217" s="3">
        <f t="shared" si="1"/>
        <v>0.26999999990221113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319002</v>
      </c>
      <c r="D218" s="2">
        <f>'PR-RAS'!E222</f>
        <v>155420.54</v>
      </c>
      <c r="E218" s="2">
        <v>0</v>
      </c>
      <c r="F218" s="2">
        <v>0</v>
      </c>
      <c r="G218" s="3">
        <f t="shared" si="0"/>
        <v>136675.94836000001</v>
      </c>
      <c r="H218" s="3">
        <f t="shared" si="1"/>
        <v>0.45999999999185093</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319002</v>
      </c>
      <c r="D220" s="2">
        <f>'PR-RAS'!E224</f>
        <v>155420.54</v>
      </c>
      <c r="E220" s="2">
        <v>0</v>
      </c>
      <c r="F220" s="2">
        <v>0</v>
      </c>
      <c r="G220" s="3">
        <f t="shared" si="0"/>
        <v>137935.63452000002</v>
      </c>
      <c r="H220" s="3">
        <f t="shared" si="1"/>
        <v>0.45999999999185093</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477257.81</v>
      </c>
      <c r="D221" s="2">
        <f>'PR-RAS'!E225</f>
        <v>591693.38</v>
      </c>
      <c r="E221" s="2">
        <v>0</v>
      </c>
      <c r="F221" s="2">
        <v>0</v>
      </c>
      <c r="G221" s="3">
        <f t="shared" si="0"/>
        <v>365341.80540000001</v>
      </c>
      <c r="H221" s="3">
        <f t="shared" si="1"/>
        <v>0.57000000000698492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170644.7</v>
      </c>
      <c r="D223" s="2">
        <f>'PR-RAS'!E227</f>
        <v>232396.99</v>
      </c>
      <c r="E223" s="2">
        <v>0</v>
      </c>
      <c r="F223" s="2">
        <v>0</v>
      </c>
      <c r="G223" s="3">
        <f t="shared" si="0"/>
        <v>141067.38695999997</v>
      </c>
      <c r="H223" s="3">
        <f t="shared" si="1"/>
        <v>0.30999999999767169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306613.11</v>
      </c>
      <c r="D224" s="2">
        <f>'PR-RAS'!E228</f>
        <v>359296.39</v>
      </c>
      <c r="E224" s="2">
        <v>0</v>
      </c>
      <c r="F224" s="2">
        <v>0</v>
      </c>
      <c r="G224" s="3">
        <f t="shared" si="0"/>
        <v>228620.91347</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10632794.350000001</v>
      </c>
      <c r="D226" s="2">
        <f>'PR-RAS'!E230</f>
        <v>15527002.48</v>
      </c>
      <c r="E226" s="2">
        <v>0</v>
      </c>
      <c r="F226" s="2">
        <v>0</v>
      </c>
      <c r="G226" s="3">
        <f t="shared" si="0"/>
        <v>9379529.8447500002</v>
      </c>
      <c r="H226" s="3">
        <f t="shared" si="1"/>
        <v>0.83000000193715096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38450</v>
      </c>
      <c r="D230" s="2">
        <f>'PR-RAS'!E234</f>
        <v>4608</v>
      </c>
      <c r="E230" s="2">
        <v>0</v>
      </c>
      <c r="F230" s="2">
        <v>0</v>
      </c>
      <c r="G230" s="3">
        <f t="shared" si="0"/>
        <v>10915.514000000001</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38450</v>
      </c>
      <c r="D231" s="2">
        <f>'PR-RAS'!E235</f>
        <v>4608</v>
      </c>
      <c r="E231" s="2">
        <v>0</v>
      </c>
      <c r="F231" s="2">
        <v>0</v>
      </c>
      <c r="G231" s="3">
        <f t="shared" si="0"/>
        <v>10963.18</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1386035.09</v>
      </c>
      <c r="D233" s="2">
        <f>'PR-RAS'!E237</f>
        <v>1855625.68</v>
      </c>
      <c r="E233" s="2">
        <v>0</v>
      </c>
      <c r="F233" s="2">
        <v>0</v>
      </c>
      <c r="G233" s="3">
        <f t="shared" si="0"/>
        <v>1182570.4564</v>
      </c>
      <c r="H233" s="3">
        <f t="shared" si="1"/>
        <v>0.41000000014901161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503213.95</v>
      </c>
      <c r="D234" s="2">
        <f>'PR-RAS'!E238</f>
        <v>47952.4</v>
      </c>
      <c r="E234" s="2">
        <v>0</v>
      </c>
      <c r="F234" s="2">
        <v>0</v>
      </c>
      <c r="G234" s="3">
        <f t="shared" si="0"/>
        <v>139594.66875000001</v>
      </c>
      <c r="H234" s="3">
        <f t="shared" si="1"/>
        <v>0.44999999998981366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882821.14</v>
      </c>
      <c r="D235" s="2">
        <f>'PR-RAS'!E239</f>
        <v>1807673.28</v>
      </c>
      <c r="E235" s="2">
        <v>0</v>
      </c>
      <c r="F235" s="2">
        <v>0</v>
      </c>
      <c r="G235" s="3">
        <f t="shared" si="0"/>
        <v>1052571.2418000002</v>
      </c>
      <c r="H235" s="3">
        <f t="shared" si="1"/>
        <v>0.42000000004190952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164827.81</v>
      </c>
      <c r="D242" s="2">
        <f>'PR-RAS'!E246</f>
        <v>143680.81</v>
      </c>
      <c r="E242" s="2">
        <v>0</v>
      </c>
      <c r="F242" s="2">
        <v>0</v>
      </c>
      <c r="G242" s="3">
        <f t="shared" si="0"/>
        <v>108977.65263</v>
      </c>
      <c r="H242" s="3">
        <f t="shared" si="1"/>
        <v>0.38000000000465661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22976.560000000001</v>
      </c>
      <c r="E243" s="2">
        <v>0</v>
      </c>
      <c r="F243" s="2">
        <v>0</v>
      </c>
      <c r="G243" s="3">
        <f t="shared" si="0"/>
        <v>11120.65504</v>
      </c>
      <c r="H243" s="3">
        <f t="shared" si="1"/>
        <v>0.43999999999869033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164827.81</v>
      </c>
      <c r="D244" s="2">
        <f>'PR-RAS'!E248</f>
        <v>120704.25</v>
      </c>
      <c r="E244" s="2">
        <v>0</v>
      </c>
      <c r="F244" s="2">
        <v>0</v>
      </c>
      <c r="G244" s="3">
        <f t="shared" si="0"/>
        <v>98715.423329999991</v>
      </c>
      <c r="H244" s="3">
        <f t="shared" si="1"/>
        <v>0.44000000000232831</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8370410.6000000006</v>
      </c>
      <c r="D246" s="2">
        <f>'PR-RAS'!E250</f>
        <v>13523087.99</v>
      </c>
      <c r="E246" s="2">
        <v>0</v>
      </c>
      <c r="F246" s="2">
        <v>0</v>
      </c>
      <c r="G246" s="3">
        <f t="shared" si="0"/>
        <v>8677063.7120999992</v>
      </c>
      <c r="H246" s="3">
        <f t="shared" si="1"/>
        <v>0.40999999921768904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6677315.4800000004</v>
      </c>
      <c r="D247" s="2">
        <f>'PR-RAS'!E251</f>
        <v>8166729.3200000003</v>
      </c>
      <c r="E247" s="2">
        <v>0</v>
      </c>
      <c r="F247" s="2">
        <v>0</v>
      </c>
      <c r="G247" s="3">
        <f t="shared" si="0"/>
        <v>5660650.4335200004</v>
      </c>
      <c r="H247" s="3">
        <f t="shared" si="1"/>
        <v>0.80000000074505806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1693095.12</v>
      </c>
      <c r="D248" s="2">
        <f>'PR-RAS'!E252</f>
        <v>5356358.67</v>
      </c>
      <c r="E248" s="2">
        <v>0</v>
      </c>
      <c r="F248" s="2">
        <v>0</v>
      </c>
      <c r="G248" s="3">
        <f t="shared" si="0"/>
        <v>3064235.6776200002</v>
      </c>
      <c r="H248" s="3">
        <f t="shared" si="1"/>
        <v>0.45000000018626451</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645078.71</v>
      </c>
      <c r="D250" s="2">
        <f>'PR-RAS'!E254</f>
        <v>0</v>
      </c>
      <c r="E250" s="2">
        <v>0</v>
      </c>
      <c r="F250" s="2">
        <v>0</v>
      </c>
      <c r="G250" s="3">
        <f t="shared" si="0"/>
        <v>160624.59878999999</v>
      </c>
      <c r="H250" s="3">
        <f t="shared" si="1"/>
        <v>0.2900000000372529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645078.71</v>
      </c>
      <c r="D251" s="2">
        <f>'PR-RAS'!E255</f>
        <v>0</v>
      </c>
      <c r="E251" s="2">
        <v>0</v>
      </c>
      <c r="F251" s="2">
        <v>0</v>
      </c>
      <c r="G251" s="3">
        <f t="shared" si="0"/>
        <v>161269.67749999999</v>
      </c>
      <c r="H251" s="3">
        <f t="shared" si="1"/>
        <v>0.2900000000372529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27992.14</v>
      </c>
      <c r="D253" s="2">
        <f>'PR-RAS'!E257</f>
        <v>0</v>
      </c>
      <c r="E253" s="2">
        <v>0</v>
      </c>
      <c r="F253" s="2">
        <v>0</v>
      </c>
      <c r="G253" s="3">
        <f t="shared" si="0"/>
        <v>7054.0192799999995</v>
      </c>
      <c r="H253" s="3">
        <f t="shared" si="1"/>
        <v>0.13999999999941792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27992.14</v>
      </c>
      <c r="D256" s="2">
        <f>'PR-RAS'!E260</f>
        <v>0</v>
      </c>
      <c r="E256" s="2">
        <v>0</v>
      </c>
      <c r="F256" s="2">
        <v>0</v>
      </c>
      <c r="G256" s="3">
        <f t="shared" si="0"/>
        <v>7137.9957000000004</v>
      </c>
      <c r="H256" s="3">
        <f t="shared" si="1"/>
        <v>0.13999999999941792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802594.02</v>
      </c>
      <c r="D258" s="2">
        <f>'PR-RAS'!E262</f>
        <v>1018201.08</v>
      </c>
      <c r="E258" s="2">
        <v>0</v>
      </c>
      <c r="F258" s="2">
        <v>0</v>
      </c>
      <c r="G258" s="3">
        <f t="shared" si="0"/>
        <v>729622.01825999992</v>
      </c>
      <c r="H258" s="3">
        <f t="shared" si="1"/>
        <v>9.9999999976716936E-2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802594.02</v>
      </c>
      <c r="D265" s="2">
        <f>'PR-RAS'!E269</f>
        <v>1018201.08</v>
      </c>
      <c r="E265" s="2">
        <v>0</v>
      </c>
      <c r="F265" s="2">
        <v>0</v>
      </c>
      <c r="G265" s="3">
        <f t="shared" si="0"/>
        <v>749494.99151999992</v>
      </c>
      <c r="H265" s="3">
        <f t="shared" si="1"/>
        <v>9.9999999976716936E-2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526216.07999999996</v>
      </c>
      <c r="D266" s="2">
        <f>'PR-RAS'!E270</f>
        <v>795890.97</v>
      </c>
      <c r="E266" s="2">
        <v>0</v>
      </c>
      <c r="F266" s="2">
        <v>0</v>
      </c>
      <c r="G266" s="3">
        <f t="shared" si="0"/>
        <v>561269.47530000005</v>
      </c>
      <c r="H266" s="3">
        <f t="shared" si="1"/>
        <v>0.10999999998603016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276377.94</v>
      </c>
      <c r="D267" s="2">
        <f>'PR-RAS'!E271</f>
        <v>222310.11</v>
      </c>
      <c r="E267" s="2">
        <v>0</v>
      </c>
      <c r="F267" s="2">
        <v>0</v>
      </c>
      <c r="G267" s="3">
        <f t="shared" si="0"/>
        <v>191785.51056</v>
      </c>
      <c r="H267" s="3">
        <f t="shared" si="1"/>
        <v>0.16999999998370185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2567818.2099999995</v>
      </c>
      <c r="D269" s="2">
        <f>'PR-RAS'!E273</f>
        <v>3326056.0900000003</v>
      </c>
      <c r="E269" s="2">
        <v>0</v>
      </c>
      <c r="F269" s="2">
        <v>0</v>
      </c>
      <c r="G269" s="3">
        <f t="shared" si="0"/>
        <v>2470941.3445200003</v>
      </c>
      <c r="H269" s="3">
        <f t="shared" si="1"/>
        <v>0.29999999981373549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2563021.3699999996</v>
      </c>
      <c r="D270" s="2">
        <f>'PR-RAS'!E274</f>
        <v>2959072.89</v>
      </c>
      <c r="E270" s="2">
        <v>0</v>
      </c>
      <c r="F270" s="2">
        <v>0</v>
      </c>
      <c r="G270" s="3">
        <f t="shared" si="0"/>
        <v>2281433.9633500003</v>
      </c>
      <c r="H270" s="3">
        <f t="shared" si="1"/>
        <v>0.47999999951571226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2515609.7799999998</v>
      </c>
      <c r="D271" s="2">
        <f>'PR-RAS'!E275</f>
        <v>2959072.89</v>
      </c>
      <c r="E271" s="2">
        <v>0</v>
      </c>
      <c r="F271" s="2">
        <v>0</v>
      </c>
      <c r="G271" s="3">
        <f t="shared" si="0"/>
        <v>2277114.0012000003</v>
      </c>
      <c r="H271" s="3">
        <f t="shared" si="1"/>
        <v>0.33000000007450581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47411.59</v>
      </c>
      <c r="D272" s="2">
        <f>'PR-RAS'!E276</f>
        <v>0</v>
      </c>
      <c r="E272" s="2">
        <v>0</v>
      </c>
      <c r="F272" s="2">
        <v>0</v>
      </c>
      <c r="G272" s="3">
        <f t="shared" si="0"/>
        <v>12848.54089</v>
      </c>
      <c r="H272" s="3">
        <f t="shared" si="1"/>
        <v>0.41000000000349246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4796.84</v>
      </c>
      <c r="D274" s="2">
        <f>'PR-RAS'!E278</f>
        <v>59083.79</v>
      </c>
      <c r="E274" s="2">
        <v>0</v>
      </c>
      <c r="F274" s="2">
        <v>0</v>
      </c>
      <c r="G274" s="3">
        <f t="shared" si="0"/>
        <v>33569.286660000005</v>
      </c>
      <c r="H274" s="3">
        <f t="shared" si="1"/>
        <v>0.36999999999898137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4796.84</v>
      </c>
      <c r="D275" s="2">
        <f>'PR-RAS'!E279</f>
        <v>59083.79</v>
      </c>
      <c r="E275" s="2">
        <v>0</v>
      </c>
      <c r="F275" s="2">
        <v>0</v>
      </c>
      <c r="G275" s="3">
        <f t="shared" ref="G275:G528" si="12">(B275/1000)*(C275*1+D275*2)</f>
        <v>33692.251080000002</v>
      </c>
      <c r="H275" s="3">
        <f t="shared" ref="H275:H528" si="13">ABS(C275-ROUND(C275,0))+ABS(D275-ROUND(D275,0))</f>
        <v>0.36999999999898137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307899.40999999997</v>
      </c>
      <c r="E285" s="2">
        <v>0</v>
      </c>
      <c r="F285" s="2">
        <v>0</v>
      </c>
      <c r="G285" s="3">
        <f t="shared" si="12"/>
        <v>174886.86487999998</v>
      </c>
      <c r="H285" s="3">
        <f t="shared" si="13"/>
        <v>0.40999999997438863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307899.40999999997</v>
      </c>
      <c r="E286" s="2">
        <v>0</v>
      </c>
      <c r="F286" s="2">
        <v>0</v>
      </c>
      <c r="G286" s="3">
        <f t="shared" si="12"/>
        <v>175502.66369999998</v>
      </c>
      <c r="H286" s="3">
        <f t="shared" si="13"/>
        <v>0.40999999997438863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24699944.370000001</v>
      </c>
      <c r="D295" s="2">
        <f>'PR-RAS'!E299</f>
        <v>31809825.869999997</v>
      </c>
      <c r="E295" s="2">
        <v>0</v>
      </c>
      <c r="F295" s="2">
        <v>0</v>
      </c>
      <c r="G295" s="3">
        <f t="shared" si="12"/>
        <v>25965961.256339997</v>
      </c>
      <c r="H295" s="3">
        <f t="shared" si="13"/>
        <v>0.5000000037252903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4816176.1499999985</v>
      </c>
      <c r="D296" s="2">
        <f>'PR-RAS'!E300</f>
        <v>2198767.8500000015</v>
      </c>
      <c r="E296" s="2">
        <v>0</v>
      </c>
      <c r="F296" s="2">
        <v>0</v>
      </c>
      <c r="G296" s="3">
        <f t="shared" si="12"/>
        <v>2718044.9957500002</v>
      </c>
      <c r="H296" s="3">
        <f t="shared" si="13"/>
        <v>0.29999999701976776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19974826.960000001</v>
      </c>
      <c r="D298" s="2">
        <f>'PR-RAS'!E302</f>
        <v>21263782.190000001</v>
      </c>
      <c r="E298" s="2">
        <v>0</v>
      </c>
      <c r="F298" s="2">
        <v>0</v>
      </c>
      <c r="G298" s="3">
        <f t="shared" si="12"/>
        <v>18563210.227979999</v>
      </c>
      <c r="H298" s="3">
        <f t="shared" si="13"/>
        <v>0.23000000044703484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85341.58</v>
      </c>
      <c r="D300" s="2">
        <f>'PR-RAS'!E304</f>
        <v>712780.32</v>
      </c>
      <c r="E300" s="2">
        <v>0</v>
      </c>
      <c r="F300" s="2">
        <v>0</v>
      </c>
      <c r="G300" s="3">
        <f t="shared" si="12"/>
        <v>451759.76377999998</v>
      </c>
      <c r="H300" s="3">
        <f t="shared" si="13"/>
        <v>0.73999999994703103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1957151.6099999999</v>
      </c>
      <c r="D303" s="2">
        <f>'PR-RAS'!E308</f>
        <v>10185.82</v>
      </c>
      <c r="E303" s="2">
        <v>0</v>
      </c>
      <c r="F303" s="2">
        <v>0</v>
      </c>
      <c r="G303" s="3">
        <f t="shared" si="12"/>
        <v>597212.02149999992</v>
      </c>
      <c r="H303" s="3">
        <f t="shared" si="13"/>
        <v>0.5700000001306762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1947106.65</v>
      </c>
      <c r="D304" s="2">
        <f>'PR-RAS'!E309</f>
        <v>10185.82</v>
      </c>
      <c r="E304" s="2">
        <v>0</v>
      </c>
      <c r="F304" s="2">
        <v>0</v>
      </c>
      <c r="G304" s="3">
        <f t="shared" si="12"/>
        <v>596145.92186999996</v>
      </c>
      <c r="H304" s="3">
        <f t="shared" si="13"/>
        <v>0.5300000000934233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1947106.65</v>
      </c>
      <c r="D305" s="2">
        <f>'PR-RAS'!E310</f>
        <v>10185.82</v>
      </c>
      <c r="E305" s="2">
        <v>0</v>
      </c>
      <c r="F305" s="2">
        <v>0</v>
      </c>
      <c r="G305" s="3">
        <f t="shared" si="12"/>
        <v>598113.40015999996</v>
      </c>
      <c r="H305" s="3">
        <f t="shared" si="13"/>
        <v>0.5300000000934233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1947106.65</v>
      </c>
      <c r="D306" s="2">
        <f>'PR-RAS'!E311</f>
        <v>10185.82</v>
      </c>
      <c r="E306" s="2">
        <v>0</v>
      </c>
      <c r="F306" s="2">
        <v>0</v>
      </c>
      <c r="G306" s="3">
        <f t="shared" si="12"/>
        <v>600080.87844999996</v>
      </c>
      <c r="H306" s="3">
        <f t="shared" si="13"/>
        <v>0.5300000000934233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10044.959999999999</v>
      </c>
      <c r="D316" s="2">
        <f>'PR-RAS'!E321</f>
        <v>0</v>
      </c>
      <c r="E316" s="2">
        <v>0</v>
      </c>
      <c r="F316" s="2">
        <v>0</v>
      </c>
      <c r="G316" s="3">
        <f t="shared" si="12"/>
        <v>3164.1623999999997</v>
      </c>
      <c r="H316" s="3">
        <f t="shared" si="13"/>
        <v>4.0000000000873115E-2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5018.12</v>
      </c>
      <c r="D317" s="2">
        <f>'PR-RAS'!E322</f>
        <v>0</v>
      </c>
      <c r="E317" s="2">
        <v>0</v>
      </c>
      <c r="F317" s="2">
        <v>0</v>
      </c>
      <c r="G317" s="3">
        <f t="shared" si="12"/>
        <v>1585.7259200000001</v>
      </c>
      <c r="H317" s="3">
        <f t="shared" si="13"/>
        <v>0.11999999999989086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5018.12</v>
      </c>
      <c r="D319" s="2">
        <f>'PR-RAS'!E324</f>
        <v>0</v>
      </c>
      <c r="E319" s="2">
        <v>0</v>
      </c>
      <c r="F319" s="2">
        <v>0</v>
      </c>
      <c r="G319" s="3">
        <f t="shared" si="12"/>
        <v>1595.76216</v>
      </c>
      <c r="H319" s="3">
        <f t="shared" si="13"/>
        <v>0.11999999999989086</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4796.84</v>
      </c>
      <c r="D322" s="2">
        <f>'PR-RAS'!E327</f>
        <v>0</v>
      </c>
      <c r="E322" s="2">
        <v>0</v>
      </c>
      <c r="F322" s="2">
        <v>0</v>
      </c>
      <c r="G322" s="3">
        <f t="shared" si="12"/>
        <v>1539.7856400000001</v>
      </c>
      <c r="H322" s="3">
        <f t="shared" si="13"/>
        <v>0.15999999999985448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4796.84</v>
      </c>
      <c r="D328" s="2">
        <f>'PR-RAS'!E333</f>
        <v>0</v>
      </c>
      <c r="E328" s="2">
        <v>0</v>
      </c>
      <c r="F328" s="2">
        <v>0</v>
      </c>
      <c r="G328" s="3">
        <f t="shared" si="12"/>
        <v>1568.5666800000001</v>
      </c>
      <c r="H328" s="3">
        <f t="shared" si="13"/>
        <v>0.15999999999985448</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230</v>
      </c>
      <c r="D336" s="2">
        <f>'PR-RAS'!E341</f>
        <v>0</v>
      </c>
      <c r="E336" s="2">
        <v>0</v>
      </c>
      <c r="F336" s="2">
        <v>0</v>
      </c>
      <c r="G336" s="3">
        <f t="shared" si="12"/>
        <v>77.050000000000011</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230</v>
      </c>
      <c r="D338" s="2">
        <f>'PR-RAS'!E343</f>
        <v>0</v>
      </c>
      <c r="E338" s="2">
        <v>0</v>
      </c>
      <c r="F338" s="2">
        <v>0</v>
      </c>
      <c r="G338" s="3">
        <f t="shared" si="12"/>
        <v>77.510000000000005</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2782130.1399999997</v>
      </c>
      <c r="D355" s="2">
        <f>'PR-RAS'!E360</f>
        <v>8551353.2300000004</v>
      </c>
      <c r="E355" s="2">
        <v>0</v>
      </c>
      <c r="F355" s="2">
        <v>0</v>
      </c>
      <c r="G355" s="3">
        <f t="shared" si="12"/>
        <v>7039232.1563999997</v>
      </c>
      <c r="H355" s="3">
        <f t="shared" si="13"/>
        <v>0.37000000011175871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1380.37</v>
      </c>
      <c r="D356" s="2">
        <f>'PR-RAS'!E361</f>
        <v>0</v>
      </c>
      <c r="E356" s="2">
        <v>0</v>
      </c>
      <c r="F356" s="2">
        <v>0</v>
      </c>
      <c r="G356" s="3">
        <f t="shared" si="12"/>
        <v>490.03134999999992</v>
      </c>
      <c r="H356" s="3">
        <f t="shared" si="13"/>
        <v>0.36999999999989086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1380.37</v>
      </c>
      <c r="D357" s="2">
        <f>'PR-RAS'!E362</f>
        <v>0</v>
      </c>
      <c r="E357" s="2">
        <v>0</v>
      </c>
      <c r="F357" s="2">
        <v>0</v>
      </c>
      <c r="G357" s="3">
        <f t="shared" si="12"/>
        <v>491.41171999999995</v>
      </c>
      <c r="H357" s="3">
        <f t="shared" si="13"/>
        <v>0.36999999999989086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1380.37</v>
      </c>
      <c r="D358" s="2">
        <f>'PR-RAS'!E363</f>
        <v>0</v>
      </c>
      <c r="E358" s="2">
        <v>0</v>
      </c>
      <c r="F358" s="2">
        <v>0</v>
      </c>
      <c r="G358" s="3">
        <f t="shared" si="12"/>
        <v>492.79208999999992</v>
      </c>
      <c r="H358" s="3">
        <f t="shared" si="13"/>
        <v>0.36999999999989086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158961.37</v>
      </c>
      <c r="D368" s="2">
        <f>'PR-RAS'!E373</f>
        <v>808897.42</v>
      </c>
      <c r="E368" s="2">
        <v>0</v>
      </c>
      <c r="F368" s="2">
        <v>0</v>
      </c>
      <c r="G368" s="3">
        <f t="shared" si="12"/>
        <v>652069.52906999993</v>
      </c>
      <c r="H368" s="3">
        <f t="shared" si="13"/>
        <v>0.7900000000372529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67589.09</v>
      </c>
      <c r="D369" s="2">
        <f>'PR-RAS'!E374</f>
        <v>603843.91</v>
      </c>
      <c r="E369" s="2">
        <v>0</v>
      </c>
      <c r="F369" s="2">
        <v>0</v>
      </c>
      <c r="G369" s="3">
        <f t="shared" si="12"/>
        <v>469301.90288000007</v>
      </c>
      <c r="H369" s="3">
        <f t="shared" si="13"/>
        <v>0.17999999996391125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67589.09</v>
      </c>
      <c r="D371" s="2">
        <f>'PR-RAS'!E376</f>
        <v>603843.91</v>
      </c>
      <c r="E371" s="2">
        <v>0</v>
      </c>
      <c r="F371" s="2">
        <v>0</v>
      </c>
      <c r="G371" s="3">
        <f t="shared" si="12"/>
        <v>471852.45670000004</v>
      </c>
      <c r="H371" s="3">
        <f t="shared" si="13"/>
        <v>0.17999999996391125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63364.319999999992</v>
      </c>
      <c r="D374" s="2">
        <f>'PR-RAS'!E379</f>
        <v>205053.51</v>
      </c>
      <c r="E374" s="2">
        <v>0</v>
      </c>
      <c r="F374" s="2">
        <v>0</v>
      </c>
      <c r="G374" s="3">
        <f t="shared" si="12"/>
        <v>176604.80981999999</v>
      </c>
      <c r="H374" s="3">
        <f t="shared" si="13"/>
        <v>0.80999999998311978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6764.06</v>
      </c>
      <c r="D375" s="2">
        <f>'PR-RAS'!E380</f>
        <v>31451.31</v>
      </c>
      <c r="E375" s="2">
        <v>0</v>
      </c>
      <c r="F375" s="2">
        <v>0</v>
      </c>
      <c r="G375" s="3">
        <f t="shared" si="12"/>
        <v>26055.338320000003</v>
      </c>
      <c r="H375" s="3">
        <f t="shared" si="13"/>
        <v>0.37000000000170985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2718</v>
      </c>
      <c r="D376" s="2">
        <f>'PR-RAS'!E381</f>
        <v>9134.6200000000008</v>
      </c>
      <c r="E376" s="2">
        <v>0</v>
      </c>
      <c r="F376" s="2">
        <v>0</v>
      </c>
      <c r="G376" s="3">
        <f t="shared" si="12"/>
        <v>7870.2150000000001</v>
      </c>
      <c r="H376" s="3">
        <f t="shared" si="13"/>
        <v>0.37999999999919964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37738.81</v>
      </c>
      <c r="D377" s="2">
        <f>'PR-RAS'!E382</f>
        <v>19617.73</v>
      </c>
      <c r="E377" s="2">
        <v>0</v>
      </c>
      <c r="F377" s="2">
        <v>0</v>
      </c>
      <c r="G377" s="3">
        <f t="shared" si="12"/>
        <v>28942.325519999995</v>
      </c>
      <c r="H377" s="3">
        <f t="shared" si="13"/>
        <v>0.46000000000276486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214.06</v>
      </c>
      <c r="D379" s="2">
        <f>'PR-RAS'!E384</f>
        <v>0</v>
      </c>
      <c r="E379" s="2">
        <v>0</v>
      </c>
      <c r="F379" s="2">
        <v>0</v>
      </c>
      <c r="G379" s="3">
        <f t="shared" si="12"/>
        <v>80.914680000000004</v>
      </c>
      <c r="H379" s="3">
        <f t="shared" si="13"/>
        <v>6.0000000000002274E-2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9203.16</v>
      </c>
      <c r="D380" s="2">
        <f>'PR-RAS'!E385</f>
        <v>0</v>
      </c>
      <c r="E380" s="2">
        <v>0</v>
      </c>
      <c r="F380" s="2">
        <v>0</v>
      </c>
      <c r="G380" s="3">
        <f t="shared" si="12"/>
        <v>3487.99764</v>
      </c>
      <c r="H380" s="3">
        <f t="shared" si="13"/>
        <v>0.15999999999985448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6726.23</v>
      </c>
      <c r="D381" s="2">
        <f>'PR-RAS'!E386</f>
        <v>144849.85</v>
      </c>
      <c r="E381" s="2">
        <v>0</v>
      </c>
      <c r="F381" s="2">
        <v>0</v>
      </c>
      <c r="G381" s="3">
        <f t="shared" si="12"/>
        <v>112641.85339999999</v>
      </c>
      <c r="H381" s="3">
        <f t="shared" si="13"/>
        <v>0.37999999999374268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28007.96</v>
      </c>
      <c r="D383" s="2">
        <f>'PR-RAS'!E388</f>
        <v>0</v>
      </c>
      <c r="E383" s="2">
        <v>0</v>
      </c>
      <c r="F383" s="2">
        <v>0</v>
      </c>
      <c r="G383" s="3">
        <f t="shared" si="12"/>
        <v>10699.040719999999</v>
      </c>
      <c r="H383" s="3">
        <f t="shared" si="13"/>
        <v>4.0000000000873115E-2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28007.96</v>
      </c>
      <c r="D384" s="2">
        <f>'PR-RAS'!E389</f>
        <v>0</v>
      </c>
      <c r="E384" s="2">
        <v>0</v>
      </c>
      <c r="F384" s="2">
        <v>0</v>
      </c>
      <c r="G384" s="3">
        <f t="shared" si="12"/>
        <v>10727.04868</v>
      </c>
      <c r="H384" s="3">
        <f t="shared" si="13"/>
        <v>4.0000000000873115E-2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2621788.4</v>
      </c>
      <c r="D407" s="2">
        <f>'PR-RAS'!E412</f>
        <v>7742455.8099999996</v>
      </c>
      <c r="E407" s="2">
        <v>0</v>
      </c>
      <c r="F407" s="2">
        <v>0</v>
      </c>
      <c r="G407" s="3">
        <f t="shared" si="12"/>
        <v>7351320.2081200005</v>
      </c>
      <c r="H407" s="3">
        <f t="shared" si="13"/>
        <v>0.59000000031664968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2597174.89</v>
      </c>
      <c r="D408" s="2">
        <f>'PR-RAS'!E413</f>
        <v>7742455.8099999996</v>
      </c>
      <c r="E408" s="2">
        <v>0</v>
      </c>
      <c r="F408" s="2">
        <v>0</v>
      </c>
      <c r="G408" s="3">
        <f t="shared" si="12"/>
        <v>7359409.209569999</v>
      </c>
      <c r="H408" s="3">
        <f t="shared" si="13"/>
        <v>0.30000000027939677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24613.51</v>
      </c>
      <c r="D409" s="2">
        <f>'PR-RAS'!E414</f>
        <v>0</v>
      </c>
      <c r="E409" s="2">
        <v>0</v>
      </c>
      <c r="F409" s="2">
        <v>0</v>
      </c>
      <c r="G409" s="3">
        <f t="shared" si="12"/>
        <v>10042.312079999998</v>
      </c>
      <c r="H409" s="3">
        <f t="shared" si="13"/>
        <v>0.49000000000160071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824978.5299999998</v>
      </c>
      <c r="D413" s="2">
        <f>'PR-RAS'!E418</f>
        <v>8541167.4100000001</v>
      </c>
      <c r="E413" s="2">
        <v>0</v>
      </c>
      <c r="F413" s="2">
        <v>0</v>
      </c>
      <c r="G413" s="3">
        <f t="shared" si="12"/>
        <v>7377813.1002000002</v>
      </c>
      <c r="H413" s="3">
        <f t="shared" si="13"/>
        <v>0.88000000035390258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18448666.359999999</v>
      </c>
      <c r="D415" s="2">
        <f>'PR-RAS'!E420</f>
        <v>16334234.699999999</v>
      </c>
      <c r="E415" s="2">
        <v>0</v>
      </c>
      <c r="F415" s="2">
        <v>0</v>
      </c>
      <c r="G415" s="3">
        <f t="shared" si="12"/>
        <v>21162494.204639997</v>
      </c>
      <c r="H415" s="3">
        <f t="shared" si="13"/>
        <v>0.66000000014901161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31473272.129999999</v>
      </c>
      <c r="D417" s="2">
        <f>'PR-RAS'!E422</f>
        <v>34018779.539999999</v>
      </c>
      <c r="E417" s="2">
        <v>0</v>
      </c>
      <c r="F417" s="2">
        <v>0</v>
      </c>
      <c r="G417" s="3">
        <f t="shared" si="12"/>
        <v>41396505.783359997</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27482074.510000002</v>
      </c>
      <c r="D418" s="2">
        <f>'PR-RAS'!E423</f>
        <v>40361179.099999994</v>
      </c>
      <c r="E418" s="2">
        <v>0</v>
      </c>
      <c r="F418" s="2">
        <v>0</v>
      </c>
      <c r="G418" s="3">
        <f t="shared" si="12"/>
        <v>45121248.440069996</v>
      </c>
      <c r="H418" s="3">
        <f t="shared" si="13"/>
        <v>0.58999999240040779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3991197.6199999973</v>
      </c>
      <c r="D419" s="2">
        <f>'PR-RAS'!E424</f>
        <v>0</v>
      </c>
      <c r="E419" s="2">
        <v>0</v>
      </c>
      <c r="F419" s="2">
        <v>0</v>
      </c>
      <c r="G419" s="3">
        <f t="shared" si="12"/>
        <v>1668320.6051599989</v>
      </c>
      <c r="H419" s="3">
        <f t="shared" si="13"/>
        <v>0.38000000268220901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6342399.5599999949</v>
      </c>
      <c r="E420" s="2">
        <v>0</v>
      </c>
      <c r="F420" s="2">
        <v>0</v>
      </c>
      <c r="G420" s="3">
        <f t="shared" si="12"/>
        <v>5314930.8312799959</v>
      </c>
      <c r="H420" s="3">
        <f t="shared" si="13"/>
        <v>0.44000000506639481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1526160.6000000015</v>
      </c>
      <c r="D421" s="2">
        <f>'PR-RAS'!E426</f>
        <v>4929547.4900000021</v>
      </c>
      <c r="E421" s="2">
        <v>0</v>
      </c>
      <c r="F421" s="2">
        <v>0</v>
      </c>
      <c r="G421" s="3">
        <f t="shared" si="12"/>
        <v>4781807.3436000021</v>
      </c>
      <c r="H421" s="3">
        <f t="shared" si="13"/>
        <v>0.89000000059604645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85341.58</v>
      </c>
      <c r="D423" s="2">
        <f>'PR-RAS'!E428</f>
        <v>712780.32</v>
      </c>
      <c r="E423" s="2">
        <v>0</v>
      </c>
      <c r="F423" s="2">
        <v>0</v>
      </c>
      <c r="G423" s="3">
        <f t="shared" si="12"/>
        <v>637600.73683999991</v>
      </c>
      <c r="H423" s="3">
        <f t="shared" si="13"/>
        <v>0.73999999994703103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442082.28</v>
      </c>
      <c r="D424" s="2">
        <f>'PR-RAS'!E430</f>
        <v>682543.92</v>
      </c>
      <c r="E424" s="2">
        <v>0</v>
      </c>
      <c r="F424" s="2">
        <v>0</v>
      </c>
      <c r="G424" s="3">
        <f t="shared" si="12"/>
        <v>764432.96076000005</v>
      </c>
      <c r="H424" s="3">
        <f t="shared" si="13"/>
        <v>0.35999999998603016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442082.28</v>
      </c>
      <c r="D425" s="2">
        <f>'PR-RAS'!E431</f>
        <v>682543.92</v>
      </c>
      <c r="E425" s="2">
        <v>0</v>
      </c>
      <c r="F425" s="2">
        <v>0</v>
      </c>
      <c r="G425" s="3">
        <f t="shared" si="12"/>
        <v>766240.13088000007</v>
      </c>
      <c r="H425" s="3">
        <f t="shared" si="13"/>
        <v>0.35999999998603016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442082.28</v>
      </c>
      <c r="D446" s="2">
        <f>'PR-RAS'!E452</f>
        <v>682543.92</v>
      </c>
      <c r="E446" s="2">
        <v>0</v>
      </c>
      <c r="F446" s="2">
        <v>0</v>
      </c>
      <c r="G446" s="3">
        <f t="shared" si="12"/>
        <v>804190.70340000011</v>
      </c>
      <c r="H446" s="3">
        <f t="shared" si="13"/>
        <v>0.35999999998603016</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442082.28</v>
      </c>
      <c r="D447" s="2">
        <f>'PR-RAS'!E453</f>
        <v>682543.92</v>
      </c>
      <c r="E447" s="2">
        <v>0</v>
      </c>
      <c r="F447" s="2">
        <v>0</v>
      </c>
      <c r="G447" s="3">
        <f t="shared" si="12"/>
        <v>805997.87352000002</v>
      </c>
      <c r="H447" s="3">
        <f t="shared" si="13"/>
        <v>0.35999999998603016</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1855608.0699999998</v>
      </c>
      <c r="D529" s="2">
        <f>'PR-RAS'!E535</f>
        <v>0</v>
      </c>
      <c r="E529" s="2">
        <v>0</v>
      </c>
      <c r="F529" s="2">
        <v>0</v>
      </c>
      <c r="G529" s="3">
        <f t="shared" ref="G529:G836" si="14">(B529/1000)*(C529*1+D529*2)</f>
        <v>979761.06095999992</v>
      </c>
      <c r="H529" s="3">
        <f t="shared" ref="H529:H836" si="15">ABS(C529-ROUND(C529,0))+ABS(D529-ROUND(D529,0))</f>
        <v>6.9999999832361937E-2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1124626.17</v>
      </c>
      <c r="D530" s="2">
        <f>'PR-RAS'!E536</f>
        <v>0</v>
      </c>
      <c r="E530" s="2">
        <v>0</v>
      </c>
      <c r="F530" s="2">
        <v>0</v>
      </c>
      <c r="G530" s="3">
        <f t="shared" si="14"/>
        <v>594927.24393</v>
      </c>
      <c r="H530" s="3">
        <f t="shared" si="15"/>
        <v>0.16999999992549419</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1124626.17</v>
      </c>
      <c r="D551" s="2">
        <f>'PR-RAS'!E557</f>
        <v>0</v>
      </c>
      <c r="E551" s="2">
        <v>0</v>
      </c>
      <c r="F551" s="2">
        <v>0</v>
      </c>
      <c r="G551" s="3">
        <f t="shared" si="14"/>
        <v>618544.39350000001</v>
      </c>
      <c r="H551" s="3">
        <f t="shared" si="15"/>
        <v>0.16999999992549419</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1124626.17</v>
      </c>
      <c r="D552" s="2">
        <f>'PR-RAS'!E558</f>
        <v>0</v>
      </c>
      <c r="E552" s="2">
        <v>0</v>
      </c>
      <c r="F552" s="2">
        <v>0</v>
      </c>
      <c r="G552" s="3">
        <f t="shared" si="14"/>
        <v>619669.01967000007</v>
      </c>
      <c r="H552" s="3">
        <f t="shared" si="15"/>
        <v>0.16999999992549419</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730981.89999999991</v>
      </c>
      <c r="D591" s="2">
        <f>'PR-RAS'!E597</f>
        <v>0</v>
      </c>
      <c r="E591" s="2">
        <v>0</v>
      </c>
      <c r="F591" s="2">
        <v>0</v>
      </c>
      <c r="G591" s="3">
        <f t="shared" si="14"/>
        <v>431279.32099999994</v>
      </c>
      <c r="H591" s="3">
        <f t="shared" si="15"/>
        <v>0.10000000009313226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631155.22</v>
      </c>
      <c r="D603" s="2">
        <f>'PR-RAS'!E609</f>
        <v>0</v>
      </c>
      <c r="E603" s="2">
        <v>0</v>
      </c>
      <c r="F603" s="2">
        <v>0</v>
      </c>
      <c r="G603" s="3">
        <f t="shared" si="14"/>
        <v>379955.44243999996</v>
      </c>
      <c r="H603" s="3">
        <f t="shared" si="15"/>
        <v>0.21999999997206032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631155.22</v>
      </c>
      <c r="D604" s="2">
        <f>'PR-RAS'!E610</f>
        <v>0</v>
      </c>
      <c r="E604" s="2">
        <v>0</v>
      </c>
      <c r="F604" s="2">
        <v>0</v>
      </c>
      <c r="G604" s="3">
        <f t="shared" si="14"/>
        <v>380586.59765999997</v>
      </c>
      <c r="H604" s="3">
        <f t="shared" si="15"/>
        <v>0.21999999997206032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99826.68</v>
      </c>
      <c r="D615" s="2">
        <f>'PR-RAS'!E621</f>
        <v>0</v>
      </c>
      <c r="E615" s="2">
        <v>0</v>
      </c>
      <c r="F615" s="2">
        <v>0</v>
      </c>
      <c r="G615" s="3">
        <f t="shared" si="14"/>
        <v>61293.581519999992</v>
      </c>
      <c r="H615" s="3">
        <f t="shared" si="15"/>
        <v>0.32000000000698492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99826.68</v>
      </c>
      <c r="D616" s="2">
        <f>'PR-RAS'!E622</f>
        <v>0</v>
      </c>
      <c r="E616" s="2">
        <v>0</v>
      </c>
      <c r="F616" s="2">
        <v>0</v>
      </c>
      <c r="G616" s="3">
        <f t="shared" si="14"/>
        <v>61393.408199999998</v>
      </c>
      <c r="H616" s="3">
        <f t="shared" si="15"/>
        <v>0.32000000000698492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682543.92</v>
      </c>
      <c r="E633" s="2">
        <v>0</v>
      </c>
      <c r="F633" s="2">
        <v>0</v>
      </c>
      <c r="G633" s="3">
        <f t="shared" si="14"/>
        <v>862735.51488000003</v>
      </c>
      <c r="H633" s="3">
        <f t="shared" si="15"/>
        <v>7.9999999958090484E-2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1413525.7899999998</v>
      </c>
      <c r="D634" s="2">
        <f>'PR-RAS'!E640</f>
        <v>0</v>
      </c>
      <c r="E634" s="2">
        <v>0</v>
      </c>
      <c r="F634" s="2">
        <v>0</v>
      </c>
      <c r="G634" s="3">
        <f t="shared" si="14"/>
        <v>894761.8250699999</v>
      </c>
      <c r="H634" s="3">
        <f t="shared" si="15"/>
        <v>0.21000000019557774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2374695.2599999998</v>
      </c>
      <c r="D636" s="2">
        <f>'PR-RAS'!E642</f>
        <v>3788221.05</v>
      </c>
      <c r="E636" s="2">
        <v>0</v>
      </c>
      <c r="F636" s="2">
        <v>0</v>
      </c>
      <c r="G636" s="3">
        <f t="shared" si="14"/>
        <v>6318972.2236000001</v>
      </c>
      <c r="H636" s="3">
        <f t="shared" si="15"/>
        <v>0.30999999959021807</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31915354.41</v>
      </c>
      <c r="D637" s="2">
        <f>'PR-RAS'!E643</f>
        <v>34701323.460000001</v>
      </c>
      <c r="E637" s="2">
        <v>0</v>
      </c>
      <c r="F637" s="2">
        <v>0</v>
      </c>
      <c r="G637" s="3">
        <f t="shared" si="14"/>
        <v>64438248.845880002</v>
      </c>
      <c r="H637" s="3">
        <f t="shared" si="15"/>
        <v>0.87000000104308128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29337682.580000002</v>
      </c>
      <c r="D638" s="2">
        <f>'PR-RAS'!E644</f>
        <v>40361179.099999994</v>
      </c>
      <c r="E638" s="2">
        <v>0</v>
      </c>
      <c r="F638" s="2">
        <v>0</v>
      </c>
      <c r="G638" s="3">
        <f t="shared" si="14"/>
        <v>70108245.976859987</v>
      </c>
      <c r="H638" s="3">
        <f t="shared" si="15"/>
        <v>0.51999999210238457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2577671.8299999982</v>
      </c>
      <c r="D639" s="2">
        <f>'PR-RAS'!E645</f>
        <v>0</v>
      </c>
      <c r="E639" s="2">
        <v>0</v>
      </c>
      <c r="F639" s="2">
        <v>0</v>
      </c>
      <c r="G639" s="3">
        <f t="shared" si="14"/>
        <v>1644554.6275399989</v>
      </c>
      <c r="H639" s="3">
        <f t="shared" si="15"/>
        <v>0.17000000178813934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5659855.6399999931</v>
      </c>
      <c r="E640" s="2">
        <v>0</v>
      </c>
      <c r="F640" s="2">
        <v>0</v>
      </c>
      <c r="G640" s="3">
        <f t="shared" si="14"/>
        <v>7233295.5079199914</v>
      </c>
      <c r="H640" s="3">
        <f t="shared" si="15"/>
        <v>0.36000000685453415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1141326.4400000023</v>
      </c>
      <c r="E641" s="2">
        <v>0</v>
      </c>
      <c r="F641" s="2">
        <v>0</v>
      </c>
      <c r="G641" s="3">
        <f t="shared" si="14"/>
        <v>1460897.843200003</v>
      </c>
      <c r="H641" s="3">
        <f t="shared" si="15"/>
        <v>0.44000000227242708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848534.65999999829</v>
      </c>
      <c r="D642" s="2">
        <f>'PR-RAS'!E648</f>
        <v>0</v>
      </c>
      <c r="E642" s="2">
        <v>0</v>
      </c>
      <c r="F642" s="2">
        <v>0</v>
      </c>
      <c r="G642" s="3">
        <f t="shared" si="14"/>
        <v>543910.71705999889</v>
      </c>
      <c r="H642" s="3">
        <f t="shared" si="15"/>
        <v>0.34000000171363354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1729137.17</v>
      </c>
      <c r="D643" s="2">
        <f>'PR-RAS'!E649</f>
        <v>0</v>
      </c>
      <c r="E643" s="2">
        <v>0</v>
      </c>
      <c r="F643" s="2">
        <v>0</v>
      </c>
      <c r="G643" s="3">
        <f t="shared" si="14"/>
        <v>1110106.06314</v>
      </c>
      <c r="H643" s="3">
        <f t="shared" si="15"/>
        <v>0.16999999992549419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4518529.1999999909</v>
      </c>
      <c r="E644" s="2">
        <v>0</v>
      </c>
      <c r="F644" s="2">
        <v>0</v>
      </c>
      <c r="G644" s="3">
        <f t="shared" si="14"/>
        <v>5810828.5511999885</v>
      </c>
      <c r="H644" s="3">
        <f t="shared" si="15"/>
        <v>0.19999999087303877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990180.45</v>
      </c>
      <c r="D646" s="2">
        <f>'PR-RAS'!E653</f>
        <v>3704408.69</v>
      </c>
      <c r="E646" s="2">
        <v>0</v>
      </c>
      <c r="F646" s="2">
        <v>0</v>
      </c>
      <c r="G646" s="3">
        <f t="shared" si="14"/>
        <v>5417353.60035</v>
      </c>
      <c r="H646" s="3">
        <f t="shared" si="15"/>
        <v>0.76000000000931323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32271333.57</v>
      </c>
      <c r="D647" s="2">
        <f>'PR-RAS'!E654</f>
        <v>48006599.18</v>
      </c>
      <c r="E647" s="2">
        <v>0</v>
      </c>
      <c r="F647" s="2">
        <v>0</v>
      </c>
      <c r="G647" s="3">
        <f t="shared" si="14"/>
        <v>82871807.626780003</v>
      </c>
      <c r="H647" s="3">
        <f t="shared" si="15"/>
        <v>0.60999999940395355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29557105.329999998</v>
      </c>
      <c r="D648" s="2">
        <f>'PR-RAS'!E655</f>
        <v>47575975.43</v>
      </c>
      <c r="E648" s="2">
        <v>0</v>
      </c>
      <c r="F648" s="2">
        <v>0</v>
      </c>
      <c r="G648" s="3">
        <f t="shared" si="14"/>
        <v>80686759.354929999</v>
      </c>
      <c r="H648" s="3">
        <f t="shared" si="15"/>
        <v>0.75999999791383743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3704408.6900000013</v>
      </c>
      <c r="D649" s="2">
        <f>'PR-RAS'!E656</f>
        <v>4135032.4399999976</v>
      </c>
      <c r="E649" s="2">
        <v>0</v>
      </c>
      <c r="F649" s="2">
        <v>0</v>
      </c>
      <c r="G649" s="3">
        <f t="shared" si="14"/>
        <v>7759458.8733599978</v>
      </c>
      <c r="H649" s="3">
        <f t="shared" si="15"/>
        <v>0.7499999962747097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124</v>
      </c>
      <c r="D650" s="2">
        <f>'PR-RAS'!E657</f>
        <v>124</v>
      </c>
      <c r="E650" s="2">
        <v>0</v>
      </c>
      <c r="F650" s="2">
        <v>0</v>
      </c>
      <c r="G650" s="3">
        <f t="shared" si="14"/>
        <v>241.428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117</v>
      </c>
      <c r="D652" s="2">
        <f>'PR-RAS'!E659</f>
        <v>116</v>
      </c>
      <c r="E652" s="2">
        <v>0</v>
      </c>
      <c r="F652" s="2">
        <v>0</v>
      </c>
      <c r="G652" s="3">
        <f t="shared" si="14"/>
        <v>227.19900000000001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2972537.84</v>
      </c>
      <c r="D654" s="2">
        <f>'PR-RAS'!E661</f>
        <v>3394396.9</v>
      </c>
      <c r="E654" s="2">
        <v>0</v>
      </c>
      <c r="F654" s="2">
        <v>0</v>
      </c>
      <c r="G654" s="3">
        <f t="shared" si="14"/>
        <v>6374149.560920001</v>
      </c>
      <c r="H654" s="3">
        <f t="shared" si="15"/>
        <v>0.26000000024214387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29019.67</v>
      </c>
      <c r="E656" s="2">
        <v>0</v>
      </c>
      <c r="F656" s="2">
        <v>0</v>
      </c>
      <c r="G656" s="3">
        <f t="shared" ref="G656:G657" si="16">(B656/1000)*(C656*1+D656*2)</f>
        <v>38015.767699999997</v>
      </c>
      <c r="H656" s="3">
        <f t="shared" ref="H656:H657" si="17">ABS(C656-ROUND(C656,0))+ABS(D656-ROUND(D656,0))</f>
        <v>0.33000000000174623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1156671.4099999999</v>
      </c>
      <c r="D658" s="2">
        <f>'PR-RAS'!E665</f>
        <v>1241616.17</v>
      </c>
      <c r="E658" s="2">
        <v>0</v>
      </c>
      <c r="F658" s="2">
        <v>0</v>
      </c>
      <c r="G658" s="3">
        <f t="shared" si="14"/>
        <v>2391416.7637499999</v>
      </c>
      <c r="H658" s="3">
        <f t="shared" si="15"/>
        <v>0.57999999984167516</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40.69</v>
      </c>
      <c r="D659" s="2">
        <f>'PR-RAS'!E666</f>
        <v>13.12</v>
      </c>
      <c r="E659" s="2">
        <v>0</v>
      </c>
      <c r="F659" s="2">
        <v>0</v>
      </c>
      <c r="G659" s="3">
        <f>(B659/1000)*(C659*1+D659*2)</f>
        <v>44.039939999999994</v>
      </c>
      <c r="H659" s="3">
        <f>ABS(C659-ROUND(C659,0))+ABS(D659-ROUND(D659,0))</f>
        <v>0.43000000000000149</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4645451.41</v>
      </c>
      <c r="D662" s="2">
        <f>'PR-RAS'!E669</f>
        <v>3513991.21</v>
      </c>
      <c r="E662" s="2">
        <v>0</v>
      </c>
      <c r="F662" s="2">
        <v>0</v>
      </c>
      <c r="G662" s="3">
        <f t="shared" si="14"/>
        <v>7716139.7616300005</v>
      </c>
      <c r="H662" s="3">
        <f t="shared" si="15"/>
        <v>0.62000000011175871</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42934.1</v>
      </c>
      <c r="E664" s="2">
        <v>0</v>
      </c>
      <c r="F664" s="2">
        <v>0</v>
      </c>
      <c r="G664" s="3">
        <f t="shared" si="14"/>
        <v>56930.616600000001</v>
      </c>
      <c r="H664" s="3">
        <f t="shared" si="15"/>
        <v>9.9999999998544808E-2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59562.1</v>
      </c>
      <c r="D665" s="2">
        <f>'PR-RAS'!E672</f>
        <v>113579.18</v>
      </c>
      <c r="E665" s="2">
        <v>0</v>
      </c>
      <c r="F665" s="2">
        <v>0</v>
      </c>
      <c r="G665" s="3">
        <f t="shared" si="14"/>
        <v>190382.38543999998</v>
      </c>
      <c r="H665" s="3">
        <f t="shared" si="15"/>
        <v>0.27999999999155989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550900.72</v>
      </c>
      <c r="D666" s="2">
        <f>'PR-RAS'!E673</f>
        <v>1983295.79</v>
      </c>
      <c r="E666" s="2">
        <v>0</v>
      </c>
      <c r="F666" s="2">
        <v>0</v>
      </c>
      <c r="G666" s="3">
        <f t="shared" si="14"/>
        <v>3004132.3794999998</v>
      </c>
      <c r="H666" s="3">
        <f t="shared" si="15"/>
        <v>0.48999999999068677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38021.449999999997</v>
      </c>
      <c r="D668" s="2">
        <f>'PR-RAS'!E675</f>
        <v>27548.94</v>
      </c>
      <c r="E668" s="2">
        <v>0</v>
      </c>
      <c r="F668" s="2">
        <v>0</v>
      </c>
      <c r="G668" s="3">
        <f t="shared" si="14"/>
        <v>62110.593109999994</v>
      </c>
      <c r="H668" s="3">
        <f t="shared" si="15"/>
        <v>0.50999999999839929</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154466.29999999999</v>
      </c>
      <c r="D669" s="2">
        <f>'PR-RAS'!E676</f>
        <v>99205</v>
      </c>
      <c r="E669" s="2">
        <v>0</v>
      </c>
      <c r="F669" s="2">
        <v>0</v>
      </c>
      <c r="G669" s="3">
        <f t="shared" si="14"/>
        <v>235721.36840000001</v>
      </c>
      <c r="H669" s="3">
        <f t="shared" si="15"/>
        <v>0.29999999998835847</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407633.95</v>
      </c>
      <c r="D671" s="2">
        <f>'PR-RAS'!E678</f>
        <v>0</v>
      </c>
      <c r="E671" s="2">
        <v>0</v>
      </c>
      <c r="F671" s="2">
        <v>0</v>
      </c>
      <c r="G671" s="3">
        <f t="shared" si="14"/>
        <v>273114.74650000001</v>
      </c>
      <c r="H671" s="3">
        <f t="shared" si="15"/>
        <v>4.9999999988358468E-2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1064611.28</v>
      </c>
      <c r="D674" s="2">
        <f>'PR-RAS'!E681</f>
        <v>0</v>
      </c>
      <c r="E674" s="2">
        <v>0</v>
      </c>
      <c r="F674" s="2">
        <v>0</v>
      </c>
      <c r="G674" s="3">
        <f t="shared" si="14"/>
        <v>716483.39144000004</v>
      </c>
      <c r="H674" s="3">
        <f t="shared" si="15"/>
        <v>0.28000000002793968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443910.18</v>
      </c>
      <c r="D695" s="2">
        <f>'PR-RAS'!E702</f>
        <v>633527.5</v>
      </c>
      <c r="E695" s="2">
        <v>0</v>
      </c>
      <c r="F695" s="2">
        <v>0</v>
      </c>
      <c r="G695" s="3">
        <f t="shared" si="14"/>
        <v>1187409.8349199998</v>
      </c>
      <c r="H695" s="3">
        <f t="shared" si="15"/>
        <v>0.67999999999301508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38580.68</v>
      </c>
      <c r="D699" s="2">
        <f>'PR-RAS'!E706</f>
        <v>2279181.92</v>
      </c>
      <c r="E699" s="2">
        <v>0</v>
      </c>
      <c r="F699" s="2">
        <v>0</v>
      </c>
      <c r="G699" s="3">
        <f t="shared" si="14"/>
        <v>3208667.2749599996</v>
      </c>
      <c r="H699" s="3">
        <f t="shared" si="15"/>
        <v>0.40000000007421477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43901.919999999998</v>
      </c>
      <c r="D704" s="2">
        <f>'PR-RAS'!E711</f>
        <v>61906.37</v>
      </c>
      <c r="E704" s="2">
        <v>0</v>
      </c>
      <c r="F704" s="2">
        <v>0</v>
      </c>
      <c r="G704" s="3">
        <f t="shared" ref="G704:G707" si="20">(B704/1000)*(C704*1+D704*2)</f>
        <v>117903.40598</v>
      </c>
      <c r="H704" s="3">
        <f t="shared" ref="H704:H707" si="21">ABS(C704-ROUND(C704,0))+ABS(D704-ROUND(D704,0))</f>
        <v>0.45000000000436557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16492.03</v>
      </c>
      <c r="E717" s="2">
        <v>0</v>
      </c>
      <c r="F717" s="2">
        <v>0</v>
      </c>
      <c r="G717" s="3">
        <f t="shared" si="14"/>
        <v>23616.586959999997</v>
      </c>
      <c r="H717" s="3">
        <f t="shared" si="15"/>
        <v>2.9999999998835847E-2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411.55</v>
      </c>
      <c r="D719" s="2">
        <f>'PR-RAS'!E726</f>
        <v>0</v>
      </c>
      <c r="E719" s="2">
        <v>0</v>
      </c>
      <c r="F719" s="2">
        <v>0</v>
      </c>
      <c r="G719" s="3">
        <f t="shared" si="14"/>
        <v>295.49290000000002</v>
      </c>
      <c r="H719" s="3">
        <f t="shared" si="15"/>
        <v>0.44999999999998863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24402.1</v>
      </c>
      <c r="D725" s="2">
        <f>'PR-RAS'!E732</f>
        <v>61525.919999999998</v>
      </c>
      <c r="E725" s="2">
        <v>0</v>
      </c>
      <c r="F725" s="2">
        <v>0</v>
      </c>
      <c r="G725" s="3">
        <f t="shared" si="14"/>
        <v>106756.65256</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10420.200000000001</v>
      </c>
      <c r="D726" s="2">
        <f>'PR-RAS'!E733</f>
        <v>8968.56</v>
      </c>
      <c r="E726" s="2">
        <v>0</v>
      </c>
      <c r="F726" s="2">
        <v>0</v>
      </c>
      <c r="G726" s="3">
        <f t="shared" si="14"/>
        <v>20559.057000000001</v>
      </c>
      <c r="H726" s="3">
        <f t="shared" si="15"/>
        <v>0.64000000000123691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98566.84</v>
      </c>
      <c r="D727" s="2">
        <f>'PR-RAS'!E734</f>
        <v>104818.52</v>
      </c>
      <c r="E727" s="2">
        <v>0</v>
      </c>
      <c r="F727" s="2">
        <v>0</v>
      </c>
      <c r="G727" s="3">
        <f t="shared" si="14"/>
        <v>223756.01688000001</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22863.7</v>
      </c>
      <c r="D730" s="2">
        <f>'PR-RAS'!E737</f>
        <v>7312</v>
      </c>
      <c r="E730" s="2">
        <v>0</v>
      </c>
      <c r="F730" s="2">
        <v>0</v>
      </c>
      <c r="G730" s="3">
        <f t="shared" si="14"/>
        <v>27328.533299999996</v>
      </c>
      <c r="H730" s="3">
        <f t="shared" si="15"/>
        <v>0.2999999999992724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24958.92</v>
      </c>
      <c r="D731" s="2">
        <f>'PR-RAS'!E738</f>
        <v>31985.79</v>
      </c>
      <c r="E731" s="2">
        <v>0</v>
      </c>
      <c r="F731" s="2">
        <v>0</v>
      </c>
      <c r="G731" s="3">
        <f t="shared" si="14"/>
        <v>64919.264999999999</v>
      </c>
      <c r="H731" s="3">
        <f t="shared" si="15"/>
        <v>0.29000000000087311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379.8</v>
      </c>
      <c r="D732" s="2">
        <f>'PR-RAS'!E739</f>
        <v>452.5</v>
      </c>
      <c r="E732" s="2">
        <v>0</v>
      </c>
      <c r="F732" s="2">
        <v>0</v>
      </c>
      <c r="G732" s="3">
        <f t="shared" si="14"/>
        <v>939.1887999999999</v>
      </c>
      <c r="H732" s="3">
        <f t="shared" si="15"/>
        <v>0.69999999999998863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50999.21</v>
      </c>
      <c r="D734" s="2">
        <f>'PR-RAS'!E741</f>
        <v>72668.25</v>
      </c>
      <c r="E734" s="2">
        <v>0</v>
      </c>
      <c r="F734" s="2">
        <v>0</v>
      </c>
      <c r="G734" s="3">
        <f t="shared" si="14"/>
        <v>143914.07543</v>
      </c>
      <c r="H734" s="3">
        <f t="shared" si="15"/>
        <v>0.45999999999912689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3480</v>
      </c>
      <c r="D735" s="2">
        <f>'PR-RAS'!E742</f>
        <v>3456</v>
      </c>
      <c r="E735" s="2">
        <v>0</v>
      </c>
      <c r="F735" s="2">
        <v>0</v>
      </c>
      <c r="G735" s="3">
        <f t="shared" si="14"/>
        <v>7627.7280000000001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1800</v>
      </c>
      <c r="D736" s="2">
        <f>'PR-RAS'!E743</f>
        <v>3200.18</v>
      </c>
      <c r="E736" s="2">
        <v>0</v>
      </c>
      <c r="F736" s="2">
        <v>0</v>
      </c>
      <c r="G736" s="3">
        <f t="shared" ref="G736:G737" si="28">(B736/1000)*(C736*1+D736*2)</f>
        <v>6027.2646000000004</v>
      </c>
      <c r="H736" s="3">
        <f t="shared" ref="H736:H737" si="29">ABS(C736-ROUND(C736,0))+ABS(D736-ROUND(D736,0))</f>
        <v>0.17999999999983629</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1288</v>
      </c>
      <c r="D737" s="2">
        <f>'PR-RAS'!E744</f>
        <v>0</v>
      </c>
      <c r="E737" s="2">
        <v>0</v>
      </c>
      <c r="F737" s="2">
        <v>0</v>
      </c>
      <c r="G737" s="3">
        <f t="shared" si="28"/>
        <v>947.96799999999996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2037.78</v>
      </c>
      <c r="D753" s="2">
        <f>'PR-RAS'!E760</f>
        <v>1169.5</v>
      </c>
      <c r="E753" s="2">
        <v>0</v>
      </c>
      <c r="F753" s="2">
        <v>0</v>
      </c>
      <c r="G753" s="3">
        <f t="shared" si="14"/>
        <v>3291.3385599999997</v>
      </c>
      <c r="H753" s="3">
        <f t="shared" si="15"/>
        <v>0.72000000000002728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281113.11</v>
      </c>
      <c r="D770" s="2">
        <f>'PR-RAS'!E777</f>
        <v>312670.51</v>
      </c>
      <c r="E770" s="2">
        <v>0</v>
      </c>
      <c r="F770" s="2">
        <v>0</v>
      </c>
      <c r="G770" s="3">
        <f t="shared" si="14"/>
        <v>697063.22597000003</v>
      </c>
      <c r="H770" s="3">
        <f t="shared" si="15"/>
        <v>0.59999999997671694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25500</v>
      </c>
      <c r="D771" s="2">
        <f>'PR-RAS'!E778</f>
        <v>46625.88</v>
      </c>
      <c r="E771" s="2">
        <v>0</v>
      </c>
      <c r="F771" s="2">
        <v>0</v>
      </c>
      <c r="G771" s="3">
        <f t="shared" si="14"/>
        <v>91438.855199999991</v>
      </c>
      <c r="H771" s="3">
        <f t="shared" si="15"/>
        <v>0.12000000000261934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36580</v>
      </c>
      <c r="D774" s="2">
        <f>'PR-RAS'!E781</f>
        <v>0</v>
      </c>
      <c r="E774" s="2">
        <v>0</v>
      </c>
      <c r="F774" s="2">
        <v>0</v>
      </c>
      <c r="G774" s="3">
        <f t="shared" si="14"/>
        <v>28276.34</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59000</v>
      </c>
      <c r="D775" s="2">
        <f>'PR-RAS'!E782</f>
        <v>47952.4</v>
      </c>
      <c r="E775" s="2">
        <v>0</v>
      </c>
      <c r="F775" s="2">
        <v>0</v>
      </c>
      <c r="G775" s="3">
        <f t="shared" si="14"/>
        <v>119896.3152</v>
      </c>
      <c r="H775" s="3">
        <f t="shared" si="15"/>
        <v>0.40000000000145519</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407633.95</v>
      </c>
      <c r="D778" s="2">
        <f>'PR-RAS'!E785</f>
        <v>0</v>
      </c>
      <c r="E778" s="2">
        <v>0</v>
      </c>
      <c r="F778" s="2">
        <v>0</v>
      </c>
      <c r="G778" s="3">
        <f t="shared" si="14"/>
        <v>316731.57915000001</v>
      </c>
      <c r="H778" s="3">
        <f t="shared" si="15"/>
        <v>4.9999999988358468E-2</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692570.46</v>
      </c>
      <c r="D781" s="2">
        <f>'PR-RAS'!E788</f>
        <v>757616.67</v>
      </c>
      <c r="E781" s="2">
        <v>0</v>
      </c>
      <c r="F781" s="2">
        <v>0</v>
      </c>
      <c r="G781" s="3">
        <f t="shared" si="14"/>
        <v>1722086.9639999999</v>
      </c>
      <c r="H781" s="3">
        <f t="shared" si="15"/>
        <v>0.78999999992083758</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145397.67000000001</v>
      </c>
      <c r="D782" s="2">
        <f>'PR-RAS'!E789</f>
        <v>1050056.6100000001</v>
      </c>
      <c r="E782" s="2">
        <v>0</v>
      </c>
      <c r="F782" s="2">
        <v>0</v>
      </c>
      <c r="G782" s="3">
        <f t="shared" si="14"/>
        <v>1753744.0050900001</v>
      </c>
      <c r="H782" s="3">
        <f t="shared" si="15"/>
        <v>0.71999999988474883</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44853.01</v>
      </c>
      <c r="D785" s="2">
        <f>'PR-RAS'!E792</f>
        <v>0</v>
      </c>
      <c r="E785" s="2">
        <v>0</v>
      </c>
      <c r="F785" s="2">
        <v>0</v>
      </c>
      <c r="G785" s="3">
        <f t="shared" si="14"/>
        <v>35164.759840000006</v>
      </c>
      <c r="H785" s="3">
        <f t="shared" si="15"/>
        <v>1.0000000002037268E-2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645078.71</v>
      </c>
      <c r="D811" s="2">
        <f>'PR-RAS'!E818</f>
        <v>0</v>
      </c>
      <c r="E811" s="2">
        <v>0</v>
      </c>
      <c r="F811" s="2">
        <v>0</v>
      </c>
      <c r="G811" s="3">
        <f t="shared" si="14"/>
        <v>522513.75510000001</v>
      </c>
      <c r="H811" s="3">
        <f t="shared" si="15"/>
        <v>0.2900000000372529</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262000</v>
      </c>
      <c r="E836" s="2">
        <v>0</v>
      </c>
      <c r="F836" s="2">
        <v>0</v>
      </c>
      <c r="G836" s="3">
        <f t="shared" si="14"/>
        <v>437540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236767.15</v>
      </c>
      <c r="D839" s="2">
        <f>'PR-RAS'!E846</f>
        <v>202164.6</v>
      </c>
      <c r="E839" s="2">
        <v>0</v>
      </c>
      <c r="F839" s="2">
        <v>0</v>
      </c>
      <c r="G839" s="3">
        <f t="shared" si="34"/>
        <v>537238.74129999999</v>
      </c>
      <c r="H839" s="3">
        <f t="shared" si="35"/>
        <v>0.54999999998835847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289448.93</v>
      </c>
      <c r="D843" s="2">
        <f>'PR-RAS'!E850</f>
        <v>331726.37</v>
      </c>
      <c r="E843" s="2">
        <v>0</v>
      </c>
      <c r="F843" s="2">
        <v>0</v>
      </c>
      <c r="G843" s="3">
        <f t="shared" si="34"/>
        <v>802343.20613999991</v>
      </c>
      <c r="H843" s="3">
        <f t="shared" si="35"/>
        <v>0.44000000000232831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239078.81</v>
      </c>
      <c r="D844" s="2">
        <f>'PR-RAS'!E851</f>
        <v>181627.88</v>
      </c>
      <c r="E844" s="2">
        <v>0</v>
      </c>
      <c r="F844" s="2">
        <v>0</v>
      </c>
      <c r="G844" s="3">
        <f t="shared" si="34"/>
        <v>507768.04251000006</v>
      </c>
      <c r="H844" s="3">
        <f t="shared" si="35"/>
        <v>0.30999999999767169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37299.129999999997</v>
      </c>
      <c r="D848" s="2">
        <f>'PR-RAS'!E855</f>
        <v>40682.230000000003</v>
      </c>
      <c r="E848" s="2">
        <v>0</v>
      </c>
      <c r="F848" s="2">
        <v>0</v>
      </c>
      <c r="G848" s="3">
        <f t="shared" si="34"/>
        <v>100508.06073</v>
      </c>
      <c r="H848" s="3">
        <f t="shared" si="35"/>
        <v>0.36000000000058208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6836.1</v>
      </c>
      <c r="D849" s="2">
        <f>'PR-RAS'!E856</f>
        <v>7900</v>
      </c>
      <c r="E849" s="2">
        <v>0</v>
      </c>
      <c r="F849" s="2">
        <v>0</v>
      </c>
      <c r="G849" s="3">
        <f t="shared" si="34"/>
        <v>19195.412799999998</v>
      </c>
      <c r="H849" s="3">
        <f t="shared" si="35"/>
        <v>0.1000000000003638</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307899.40999999997</v>
      </c>
      <c r="E850" s="2">
        <v>0</v>
      </c>
      <c r="F850" s="2">
        <v>0</v>
      </c>
      <c r="G850" s="3">
        <f t="shared" si="34"/>
        <v>522813.19817999995</v>
      </c>
      <c r="H850" s="3">
        <f t="shared" si="35"/>
        <v>0.40999999997438863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442082.28</v>
      </c>
      <c r="D875" s="2">
        <f>'PR-RAS'!E882</f>
        <v>682543.92</v>
      </c>
      <c r="E875" s="2">
        <v>0</v>
      </c>
      <c r="F875" s="2">
        <v>0</v>
      </c>
      <c r="G875" s="3">
        <f t="shared" si="34"/>
        <v>1579466.6848800001</v>
      </c>
      <c r="H875" s="3">
        <f t="shared" si="35"/>
        <v>0.35999999998603016</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1124626.17</v>
      </c>
      <c r="D944" s="2">
        <f>'PR-RAS'!E951</f>
        <v>0</v>
      </c>
      <c r="E944" s="2">
        <v>0</v>
      </c>
      <c r="F944" s="2">
        <v>0</v>
      </c>
      <c r="G944" s="3">
        <f t="shared" si="34"/>
        <v>1060522.4783099999</v>
      </c>
      <c r="H944" s="3">
        <f t="shared" si="35"/>
        <v>0.16999999992549419</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631155.22</v>
      </c>
      <c r="D973" s="2">
        <f>'PR-RAS'!E980</f>
        <v>0</v>
      </c>
      <c r="E973" s="2">
        <v>0</v>
      </c>
      <c r="F973" s="2">
        <v>0</v>
      </c>
      <c r="G973" s="3">
        <f t="shared" si="34"/>
        <v>613482.87384000001</v>
      </c>
      <c r="H973" s="3">
        <f t="shared" si="35"/>
        <v>0.21999999997206032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99826.68</v>
      </c>
      <c r="D988" s="2">
        <f>'PR-RAS'!E995</f>
        <v>0</v>
      </c>
      <c r="E988" s="2">
        <v>0</v>
      </c>
      <c r="F988" s="2">
        <v>0</v>
      </c>
      <c r="G988" s="3">
        <f t="shared" si="34"/>
        <v>98528.933159999986</v>
      </c>
      <c r="H988" s="3">
        <f t="shared" si="35"/>
        <v>0.32000000000698492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54441097.040000007</v>
      </c>
      <c r="D1011" s="7">
        <f>BILANCA!E6</f>
        <v>61449315.030000001</v>
      </c>
      <c r="E1011" s="7">
        <v>0</v>
      </c>
      <c r="F1011" s="7">
        <v>0</v>
      </c>
      <c r="G1011" s="8">
        <f t="shared" ref="G1011:G1306" si="38">B1011/1000*C1011+B1011/500*D1011</f>
        <v>177339.72710000002</v>
      </c>
      <c r="H1011" s="8">
        <f t="shared" si="35"/>
        <v>7.0000007748603821E-2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49837492.740000002</v>
      </c>
      <c r="D1012" s="2">
        <f>BILANCA!E7</f>
        <v>55766721.120000005</v>
      </c>
      <c r="E1012" s="2">
        <v>0</v>
      </c>
      <c r="F1012" s="2">
        <v>0</v>
      </c>
      <c r="G1012" s="3">
        <f t="shared" si="38"/>
        <v>322741.86996000004</v>
      </c>
      <c r="H1012" s="3">
        <f t="shared" si="35"/>
        <v>0.38000000268220901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10903314.76</v>
      </c>
      <c r="D1013" s="2">
        <f>BILANCA!E8</f>
        <v>9995269.5899999999</v>
      </c>
      <c r="E1013" s="2">
        <v>0</v>
      </c>
      <c r="F1013" s="2">
        <v>0</v>
      </c>
      <c r="G1013" s="3">
        <f t="shared" si="38"/>
        <v>92681.561820000003</v>
      </c>
      <c r="H1013" s="3">
        <f t="shared" si="35"/>
        <v>0.65000000037252903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10903314.76</v>
      </c>
      <c r="D1014" s="2">
        <f>BILANCA!E9</f>
        <v>9995269.5899999999</v>
      </c>
      <c r="E1014" s="2">
        <v>0</v>
      </c>
      <c r="F1014" s="2">
        <v>0</v>
      </c>
      <c r="G1014" s="3">
        <f t="shared" si="38"/>
        <v>123575.41576</v>
      </c>
      <c r="H1014" s="3">
        <f t="shared" si="35"/>
        <v>0.65000000037252903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4457.95</v>
      </c>
      <c r="D1015" s="2">
        <f>BILANCA!E10</f>
        <v>4457.95</v>
      </c>
      <c r="E1015" s="2">
        <v>0</v>
      </c>
      <c r="F1015" s="2">
        <v>0</v>
      </c>
      <c r="G1015" s="3">
        <f t="shared" si="38"/>
        <v>66.869249999999994</v>
      </c>
      <c r="H1015" s="3">
        <f t="shared" si="35"/>
        <v>0.1000000000003638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4457.95</v>
      </c>
      <c r="D1016" s="2">
        <f>BILANCA!E11</f>
        <v>4457.95</v>
      </c>
      <c r="E1016" s="2">
        <v>0</v>
      </c>
      <c r="F1016" s="2">
        <v>0</v>
      </c>
      <c r="G1016" s="3">
        <f t="shared" si="38"/>
        <v>80.243099999999998</v>
      </c>
      <c r="H1016" s="3">
        <f t="shared" si="35"/>
        <v>0.1000000000003638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34782409.520000003</v>
      </c>
      <c r="D1017" s="2">
        <f>BILANCA!E12</f>
        <v>34386635.200000003</v>
      </c>
      <c r="E1017" s="2">
        <v>0</v>
      </c>
      <c r="F1017" s="2">
        <v>0</v>
      </c>
      <c r="G1017" s="3">
        <f t="shared" si="38"/>
        <v>724889.75944000005</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33900092.880000003</v>
      </c>
      <c r="D1018" s="2">
        <f>BILANCA!E13</f>
        <v>33892818.340000004</v>
      </c>
      <c r="E1018" s="2">
        <v>0</v>
      </c>
      <c r="F1018" s="2">
        <v>0</v>
      </c>
      <c r="G1018" s="3">
        <f t="shared" si="38"/>
        <v>813485.83648000006</v>
      </c>
      <c r="H1018" s="3">
        <f t="shared" si="35"/>
        <v>0.46000000089406967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35445369.57</v>
      </c>
      <c r="D1020" s="2">
        <f>BILANCA!E15</f>
        <v>36080135.82</v>
      </c>
      <c r="E1020" s="2">
        <v>0</v>
      </c>
      <c r="F1020" s="2">
        <v>0</v>
      </c>
      <c r="G1020" s="3">
        <f t="shared" si="38"/>
        <v>1076056.4121000001</v>
      </c>
      <c r="H1020" s="3">
        <f t="shared" si="35"/>
        <v>0.60999999940395355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3848917.06</v>
      </c>
      <c r="D1022" s="2">
        <f>BILANCA!E17</f>
        <v>3848917.06</v>
      </c>
      <c r="E1022" s="2">
        <v>0</v>
      </c>
      <c r="F1022" s="2">
        <v>0</v>
      </c>
      <c r="G1022" s="3">
        <f t="shared" si="38"/>
        <v>138561.01416000002</v>
      </c>
      <c r="H1022" s="3">
        <f t="shared" si="35"/>
        <v>0.12000000011175871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5394193.75</v>
      </c>
      <c r="D1023" s="2">
        <f>BILANCA!E18</f>
        <v>6036234.54</v>
      </c>
      <c r="E1023" s="2">
        <v>0</v>
      </c>
      <c r="F1023" s="2">
        <v>0</v>
      </c>
      <c r="G1023" s="3">
        <f t="shared" si="38"/>
        <v>227066.61679</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751813.79999999981</v>
      </c>
      <c r="D1024" s="2">
        <f>BILANCA!E19</f>
        <v>381898.80000000075</v>
      </c>
      <c r="E1024" s="2">
        <v>0</v>
      </c>
      <c r="F1024" s="2">
        <v>0</v>
      </c>
      <c r="G1024" s="3">
        <f t="shared" si="38"/>
        <v>21218.559600000019</v>
      </c>
      <c r="H1024" s="3">
        <f t="shared" si="35"/>
        <v>0.39999999944120646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1714220.69</v>
      </c>
      <c r="D1025" s="2">
        <f>BILANCA!E20</f>
        <v>1741966.19</v>
      </c>
      <c r="E1025" s="2">
        <v>0</v>
      </c>
      <c r="F1025" s="2">
        <v>0</v>
      </c>
      <c r="G1025" s="3">
        <f t="shared" si="38"/>
        <v>77972.296050000004</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211139.24</v>
      </c>
      <c r="D1026" s="2">
        <f>BILANCA!E21</f>
        <v>213637.53</v>
      </c>
      <c r="E1026" s="2">
        <v>0</v>
      </c>
      <c r="F1026" s="2">
        <v>0</v>
      </c>
      <c r="G1026" s="3">
        <f t="shared" si="38"/>
        <v>10214.6288</v>
      </c>
      <c r="H1026" s="3">
        <f t="shared" si="35"/>
        <v>0.70999999999185093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263138.5</v>
      </c>
      <c r="D1027" s="2">
        <f>BILANCA!E22</f>
        <v>265372.77</v>
      </c>
      <c r="E1027" s="2">
        <v>0</v>
      </c>
      <c r="F1027" s="2">
        <v>0</v>
      </c>
      <c r="G1027" s="3">
        <f t="shared" si="38"/>
        <v>13496.028680000003</v>
      </c>
      <c r="H1027" s="3">
        <f t="shared" si="35"/>
        <v>0.72999999998137355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1106894.55</v>
      </c>
      <c r="D1028" s="2">
        <f>BILANCA!E23</f>
        <v>1106894.55</v>
      </c>
      <c r="E1028" s="2">
        <v>0</v>
      </c>
      <c r="F1028" s="2">
        <v>0</v>
      </c>
      <c r="G1028" s="3">
        <f t="shared" si="38"/>
        <v>59772.305699999997</v>
      </c>
      <c r="H1028" s="3">
        <f t="shared" si="35"/>
        <v>0.89999999990686774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1818499.46</v>
      </c>
      <c r="D1029" s="2">
        <f>BILANCA!E24</f>
        <v>1818499.46</v>
      </c>
      <c r="E1029" s="2">
        <v>0</v>
      </c>
      <c r="F1029" s="2">
        <v>0</v>
      </c>
      <c r="G1029" s="3">
        <f t="shared" si="38"/>
        <v>103654.46922</v>
      </c>
      <c r="H1029" s="3">
        <f t="shared" si="35"/>
        <v>0.91999999992549419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32893.94</v>
      </c>
      <c r="D1030" s="2">
        <f>BILANCA!E25</f>
        <v>32893.94</v>
      </c>
      <c r="E1030" s="2">
        <v>0</v>
      </c>
      <c r="F1030" s="2">
        <v>0</v>
      </c>
      <c r="G1030" s="3">
        <f t="shared" si="38"/>
        <v>1973.6364000000003</v>
      </c>
      <c r="H1030" s="3">
        <f t="shared" si="35"/>
        <v>0.11999999999534339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136559.66</v>
      </c>
      <c r="D1031" s="2">
        <f>BILANCA!E26</f>
        <v>276907.52000000002</v>
      </c>
      <c r="E1031" s="2">
        <v>0</v>
      </c>
      <c r="F1031" s="2">
        <v>0</v>
      </c>
      <c r="G1031" s="3">
        <f t="shared" si="38"/>
        <v>14497.868700000003</v>
      </c>
      <c r="H1031" s="3">
        <f t="shared" si="35"/>
        <v>0.81999999997788109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4531532.24</v>
      </c>
      <c r="D1033" s="2">
        <f>BILANCA!E28</f>
        <v>5074273.16</v>
      </c>
      <c r="E1033" s="2">
        <v>0</v>
      </c>
      <c r="F1033" s="2">
        <v>0</v>
      </c>
      <c r="G1033" s="3">
        <f t="shared" si="38"/>
        <v>337641.80688000005</v>
      </c>
      <c r="H1033" s="3">
        <f t="shared" si="35"/>
        <v>0.40000000037252903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57846.169999999984</v>
      </c>
      <c r="D1034" s="2">
        <f>BILANCA!E29</f>
        <v>39530.169999999984</v>
      </c>
      <c r="E1034" s="2">
        <v>0</v>
      </c>
      <c r="F1034" s="2">
        <v>0</v>
      </c>
      <c r="G1034" s="3">
        <f t="shared" si="38"/>
        <v>3285.7562399999988</v>
      </c>
      <c r="H1034" s="3">
        <f t="shared" si="35"/>
        <v>0.33999999996740371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171626.52</v>
      </c>
      <c r="D1035" s="2">
        <f>BILANCA!E30</f>
        <v>171626.52</v>
      </c>
      <c r="E1035" s="2">
        <v>0</v>
      </c>
      <c r="F1035" s="2">
        <v>0</v>
      </c>
      <c r="G1035" s="3">
        <f t="shared" si="38"/>
        <v>12871.988999999998</v>
      </c>
      <c r="H1035" s="3">
        <f t="shared" si="35"/>
        <v>0.96000000002095476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113780.35</v>
      </c>
      <c r="D1039" s="2">
        <f>BILANCA!E34</f>
        <v>132096.35</v>
      </c>
      <c r="E1039" s="2">
        <v>0</v>
      </c>
      <c r="F1039" s="2">
        <v>0</v>
      </c>
      <c r="G1039" s="3">
        <f t="shared" si="38"/>
        <v>10961.21845</v>
      </c>
      <c r="H1039" s="3">
        <f t="shared" si="35"/>
        <v>0.70000000001164153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71319.350000000006</v>
      </c>
      <c r="D1040" s="2">
        <f>BILANCA!E35</f>
        <v>71050.570000000007</v>
      </c>
      <c r="E1040" s="2">
        <v>0</v>
      </c>
      <c r="F1040" s="2">
        <v>0</v>
      </c>
      <c r="G1040" s="3">
        <f t="shared" si="38"/>
        <v>6402.6147000000001</v>
      </c>
      <c r="H1040" s="3">
        <f t="shared" si="35"/>
        <v>0.77999999999883585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1339.38</v>
      </c>
      <c r="D1041" s="2">
        <f>BILANCA!E36</f>
        <v>1339.38</v>
      </c>
      <c r="E1041" s="2">
        <v>0</v>
      </c>
      <c r="F1041" s="2">
        <v>0</v>
      </c>
      <c r="G1041" s="3">
        <f t="shared" si="38"/>
        <v>124.56234000000001</v>
      </c>
      <c r="H1041" s="3">
        <f t="shared" si="35"/>
        <v>0.76000000000021828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70337.14</v>
      </c>
      <c r="D1042" s="2">
        <f>BILANCA!E37</f>
        <v>70337.14</v>
      </c>
      <c r="E1042" s="2">
        <v>0</v>
      </c>
      <c r="F1042" s="2">
        <v>0</v>
      </c>
      <c r="G1042" s="3">
        <f t="shared" si="38"/>
        <v>6752.3654400000005</v>
      </c>
      <c r="H1042" s="3">
        <f t="shared" si="35"/>
        <v>0.27999999999883585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357.17</v>
      </c>
      <c r="D1045" s="2">
        <f>BILANCA!E40</f>
        <v>625.95000000000005</v>
      </c>
      <c r="E1045" s="2">
        <v>0</v>
      </c>
      <c r="F1045" s="2">
        <v>0</v>
      </c>
      <c r="G1045" s="3">
        <f t="shared" si="38"/>
        <v>56.317450000000008</v>
      </c>
      <c r="H1045" s="3">
        <f t="shared" si="35"/>
        <v>0.21999999999997044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1337.3199999999997</v>
      </c>
      <c r="D1050" s="2">
        <f>BILANCA!E45</f>
        <v>1337.3199999999997</v>
      </c>
      <c r="E1050" s="2">
        <v>0</v>
      </c>
      <c r="F1050" s="2">
        <v>0</v>
      </c>
      <c r="G1050" s="3">
        <f t="shared" si="38"/>
        <v>160.47839999999997</v>
      </c>
      <c r="H1050" s="3">
        <f t="shared" si="35"/>
        <v>0.63999999999941792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10502.66</v>
      </c>
      <c r="D1052" s="2">
        <f>BILANCA!E47</f>
        <v>10502.66</v>
      </c>
      <c r="E1052" s="2">
        <v>0</v>
      </c>
      <c r="F1052" s="2">
        <v>0</v>
      </c>
      <c r="G1052" s="3">
        <f t="shared" si="38"/>
        <v>1323.3351600000001</v>
      </c>
      <c r="H1052" s="3">
        <f t="shared" si="35"/>
        <v>0.68000000000029104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1337.32</v>
      </c>
      <c r="D1053" s="2">
        <f>BILANCA!E48</f>
        <v>1337.32</v>
      </c>
      <c r="E1053" s="2">
        <v>0</v>
      </c>
      <c r="F1053" s="2">
        <v>0</v>
      </c>
      <c r="G1053" s="3">
        <f t="shared" si="38"/>
        <v>172.51427999999999</v>
      </c>
      <c r="H1053" s="3">
        <f t="shared" si="35"/>
        <v>0.63999999999987267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10502.66</v>
      </c>
      <c r="D1055" s="2">
        <f>BILANCA!E50</f>
        <v>10502.66</v>
      </c>
      <c r="E1055" s="2">
        <v>0</v>
      </c>
      <c r="F1055" s="2">
        <v>0</v>
      </c>
      <c r="G1055" s="3">
        <f t="shared" si="38"/>
        <v>1417.8590999999999</v>
      </c>
      <c r="H1055" s="3">
        <f t="shared" si="35"/>
        <v>0.68000000000029104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38256.51</v>
      </c>
      <c r="D1059" s="2">
        <f>BILANCA!E54</f>
        <v>38979.839999999997</v>
      </c>
      <c r="E1059" s="2">
        <v>0</v>
      </c>
      <c r="F1059" s="2">
        <v>0</v>
      </c>
      <c r="G1059" s="3">
        <f t="shared" si="38"/>
        <v>5694.5933100000002</v>
      </c>
      <c r="H1059" s="3">
        <f t="shared" si="35"/>
        <v>0.65000000000145519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38256.51</v>
      </c>
      <c r="D1060" s="2">
        <f>BILANCA!E55</f>
        <v>38979.839999999997</v>
      </c>
      <c r="E1060" s="2">
        <v>0</v>
      </c>
      <c r="F1060" s="2">
        <v>0</v>
      </c>
      <c r="G1060" s="3">
        <f t="shared" si="38"/>
        <v>5810.8095000000003</v>
      </c>
      <c r="H1060" s="3">
        <f t="shared" si="35"/>
        <v>0.65000000000145519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4151768.46</v>
      </c>
      <c r="D1061" s="2">
        <f>BILANCA!E56</f>
        <v>11384816.33</v>
      </c>
      <c r="E1061" s="2">
        <v>0</v>
      </c>
      <c r="F1061" s="2">
        <v>0</v>
      </c>
      <c r="G1061" s="3">
        <f t="shared" si="38"/>
        <v>1372991.4571199999</v>
      </c>
      <c r="H1061" s="3">
        <f t="shared" si="35"/>
        <v>0.7900000000372529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4151768.46</v>
      </c>
      <c r="D1062" s="2">
        <f>BILANCA!E57</f>
        <v>11384816.33</v>
      </c>
      <c r="E1062" s="2">
        <v>0</v>
      </c>
      <c r="F1062" s="2">
        <v>0</v>
      </c>
      <c r="G1062" s="3">
        <f t="shared" si="38"/>
        <v>1399912.85824</v>
      </c>
      <c r="H1062" s="3">
        <f t="shared" si="35"/>
        <v>0.7900000000372529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4603604.3000000007</v>
      </c>
      <c r="D1074" s="2">
        <f>BILANCA!E69</f>
        <v>5682593.9100000001</v>
      </c>
      <c r="E1074" s="2">
        <v>0</v>
      </c>
      <c r="F1074" s="2">
        <v>0</v>
      </c>
      <c r="G1074" s="3">
        <f t="shared" si="38"/>
        <v>1022002.6956800001</v>
      </c>
      <c r="H1074" s="3">
        <f t="shared" si="35"/>
        <v>0.39000000059604645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3704408.6900000004</v>
      </c>
      <c r="D1075" s="2">
        <f>BILANCA!E70</f>
        <v>4135032.44</v>
      </c>
      <c r="E1075" s="2">
        <v>0</v>
      </c>
      <c r="F1075" s="2">
        <v>0</v>
      </c>
      <c r="G1075" s="3">
        <f t="shared" si="38"/>
        <v>778340.78205000004</v>
      </c>
      <c r="H1075" s="3">
        <f t="shared" si="35"/>
        <v>0.74999999953433871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3571733.24</v>
      </c>
      <c r="D1076" s="2">
        <f>BILANCA!E71</f>
        <v>4002418.28</v>
      </c>
      <c r="E1076" s="2">
        <v>0</v>
      </c>
      <c r="F1076" s="2">
        <v>0</v>
      </c>
      <c r="G1076" s="3">
        <f t="shared" si="38"/>
        <v>764053.60680000007</v>
      </c>
      <c r="H1076" s="3">
        <f t="shared" si="35"/>
        <v>0.52000000001862645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3571733.24</v>
      </c>
      <c r="D1078" s="2">
        <f>BILANCA!E73</f>
        <v>4002418.28</v>
      </c>
      <c r="E1078" s="2">
        <v>0</v>
      </c>
      <c r="F1078" s="2">
        <v>0</v>
      </c>
      <c r="G1078" s="3">
        <f t="shared" si="38"/>
        <v>787206.74640000006</v>
      </c>
      <c r="H1078" s="3">
        <f t="shared" si="35"/>
        <v>0.52000000001862645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132518.26999999999</v>
      </c>
      <c r="D1081" s="2">
        <f>BILANCA!E76</f>
        <v>132518.26999999999</v>
      </c>
      <c r="E1081" s="2">
        <v>0</v>
      </c>
      <c r="F1081" s="2">
        <v>0</v>
      </c>
      <c r="G1081" s="3">
        <f t="shared" si="38"/>
        <v>28226.391509999994</v>
      </c>
      <c r="H1081" s="3">
        <f t="shared" si="35"/>
        <v>0.53999999997904524</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132518.26999999999</v>
      </c>
      <c r="D1083" s="2">
        <f>BILANCA!E78</f>
        <v>132518.26999999999</v>
      </c>
      <c r="E1083" s="2">
        <v>0</v>
      </c>
      <c r="F1083" s="2">
        <v>0</v>
      </c>
      <c r="G1083" s="3">
        <f t="shared" si="39"/>
        <v>29021.501129999997</v>
      </c>
      <c r="H1083" s="3">
        <f t="shared" si="40"/>
        <v>0.53999999997904524</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157.18</v>
      </c>
      <c r="D1085" s="2">
        <f>BILANCA!E80</f>
        <v>95.89</v>
      </c>
      <c r="E1085" s="2">
        <v>0</v>
      </c>
      <c r="F1085" s="2">
        <v>0</v>
      </c>
      <c r="G1085" s="3">
        <f t="shared" si="38"/>
        <v>26.172000000000001</v>
      </c>
      <c r="H1085" s="3">
        <f t="shared" si="35"/>
        <v>0.29000000000000625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90421.82</v>
      </c>
      <c r="D1087" s="2">
        <f>BILANCA!E82</f>
        <v>111348.94</v>
      </c>
      <c r="E1087" s="2">
        <v>0</v>
      </c>
      <c r="F1087" s="2">
        <v>0</v>
      </c>
      <c r="G1087" s="3">
        <f t="shared" si="38"/>
        <v>24110.216899999999</v>
      </c>
      <c r="H1087" s="3">
        <f t="shared" si="35"/>
        <v>0.23999999999068677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100</v>
      </c>
      <c r="D1089" s="2">
        <f>BILANCA!E84</f>
        <v>0</v>
      </c>
      <c r="E1089" s="2">
        <v>0</v>
      </c>
      <c r="F1089" s="2">
        <v>0</v>
      </c>
      <c r="G1089" s="3">
        <f t="shared" si="38"/>
        <v>7.9</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1253.9100000000001</v>
      </c>
      <c r="D1090" s="2">
        <f>BILANCA!E85</f>
        <v>1272.32</v>
      </c>
      <c r="E1090" s="2">
        <v>0</v>
      </c>
      <c r="F1090" s="2">
        <v>0</v>
      </c>
      <c r="G1090" s="3">
        <f t="shared" si="38"/>
        <v>303.88400000000001</v>
      </c>
      <c r="H1090" s="3">
        <f t="shared" si="35"/>
        <v>0.40999999999985448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89067.91</v>
      </c>
      <c r="D1092" s="2">
        <f>BILANCA!E87</f>
        <v>110076.62</v>
      </c>
      <c r="E1092" s="2">
        <v>0</v>
      </c>
      <c r="F1092" s="2">
        <v>0</v>
      </c>
      <c r="G1092" s="3">
        <f t="shared" si="38"/>
        <v>25356.134300000002</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723432.21</v>
      </c>
      <c r="D1140" s="2">
        <f>BILANCA!E135</f>
        <v>723432.21</v>
      </c>
      <c r="E1140" s="2">
        <v>0</v>
      </c>
      <c r="F1140" s="2">
        <v>0</v>
      </c>
      <c r="G1140" s="3">
        <f t="shared" si="38"/>
        <v>282138.56190000003</v>
      </c>
      <c r="H1140" s="3">
        <f t="shared" si="41"/>
        <v>0.41999999992549419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723432.21</v>
      </c>
      <c r="D1141" s="2">
        <f>BILANCA!E136</f>
        <v>723432.21</v>
      </c>
      <c r="E1141" s="2">
        <v>0</v>
      </c>
      <c r="F1141" s="2">
        <v>0</v>
      </c>
      <c r="G1141" s="3">
        <f t="shared" si="38"/>
        <v>284308.85853000003</v>
      </c>
      <c r="H1141" s="3">
        <f t="shared" si="41"/>
        <v>0.41999999992549419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723432.21</v>
      </c>
      <c r="D1145" s="2">
        <f>BILANCA!E140</f>
        <v>723432.21</v>
      </c>
      <c r="E1145" s="2">
        <v>0</v>
      </c>
      <c r="F1145" s="2">
        <v>0</v>
      </c>
      <c r="G1145" s="3">
        <f t="shared" si="38"/>
        <v>292990.04505000002</v>
      </c>
      <c r="H1145" s="3">
        <f t="shared" si="41"/>
        <v>0.41999999992549419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85341.58</v>
      </c>
      <c r="D1152" s="2">
        <f>BILANCA!E147</f>
        <v>712780.32000000007</v>
      </c>
      <c r="E1152" s="2">
        <v>0</v>
      </c>
      <c r="F1152" s="2">
        <v>0</v>
      </c>
      <c r="G1152" s="3">
        <f t="shared" si="38"/>
        <v>214548.11523999998</v>
      </c>
      <c r="H1152" s="3">
        <f t="shared" si="41"/>
        <v>0.74000000006344635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13299.18</v>
      </c>
      <c r="D1153" s="2">
        <f>BILANCA!E148</f>
        <v>11570.39</v>
      </c>
      <c r="E1153" s="2">
        <v>0</v>
      </c>
      <c r="F1153" s="2">
        <v>0</v>
      </c>
      <c r="G1153" s="3">
        <f t="shared" si="38"/>
        <v>5210.9142799999991</v>
      </c>
      <c r="H1153" s="3">
        <f t="shared" si="41"/>
        <v>0.56999999999970896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4258.08</v>
      </c>
      <c r="D1155" s="2">
        <f>BILANCA!E150</f>
        <v>644507.41</v>
      </c>
      <c r="E1155" s="2">
        <v>0</v>
      </c>
      <c r="F1155" s="2">
        <v>0</v>
      </c>
      <c r="G1155" s="3">
        <f t="shared" si="38"/>
        <v>187524.5705</v>
      </c>
      <c r="H1155" s="3">
        <f t="shared" si="41"/>
        <v>0.49000000003252353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23243.8</v>
      </c>
      <c r="E1156" s="2">
        <v>0</v>
      </c>
      <c r="F1156" s="2">
        <v>0</v>
      </c>
      <c r="G1156" s="3">
        <f t="shared" si="38"/>
        <v>6787.1895999999997</v>
      </c>
      <c r="H1156" s="3">
        <f t="shared" si="41"/>
        <v>0.2000000000007276</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1670</v>
      </c>
      <c r="D1158" s="2">
        <f>BILANCA!E153</f>
        <v>465282.23</v>
      </c>
      <c r="E1158" s="2">
        <v>0</v>
      </c>
      <c r="F1158" s="2">
        <v>0</v>
      </c>
      <c r="G1158" s="3">
        <f t="shared" si="38"/>
        <v>137970.70007999998</v>
      </c>
      <c r="H1158" s="3">
        <f t="shared" si="41"/>
        <v>0.22999999998137355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512.4</v>
      </c>
      <c r="E1160" s="2">
        <v>0</v>
      </c>
      <c r="F1160" s="2">
        <v>0</v>
      </c>
      <c r="G1160" s="3">
        <f t="shared" si="38"/>
        <v>153.72</v>
      </c>
      <c r="H1160" s="3">
        <f t="shared" si="41"/>
        <v>0.39999999999997726</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2588.08</v>
      </c>
      <c r="D1161" s="2">
        <f>BILANCA!E156</f>
        <v>0</v>
      </c>
      <c r="E1161" s="2">
        <v>0</v>
      </c>
      <c r="F1161" s="2">
        <v>0</v>
      </c>
      <c r="G1161" s="3">
        <f t="shared" si="38"/>
        <v>390.80007999999998</v>
      </c>
      <c r="H1161" s="3">
        <f t="shared" si="41"/>
        <v>7.999999999992724E-2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155468.98000000001</v>
      </c>
      <c r="E1163" s="2">
        <v>0</v>
      </c>
      <c r="F1163" s="2">
        <v>0</v>
      </c>
      <c r="G1163" s="3">
        <f t="shared" si="38"/>
        <v>47573.507880000005</v>
      </c>
      <c r="H1163" s="3">
        <f t="shared" si="41"/>
        <v>1.9999999989522621E-2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79952.86</v>
      </c>
      <c r="D1164" s="2">
        <f>BILANCA!E159</f>
        <v>65245.24</v>
      </c>
      <c r="E1164" s="2">
        <v>0</v>
      </c>
      <c r="F1164" s="2">
        <v>0</v>
      </c>
      <c r="G1164" s="3">
        <f t="shared" si="38"/>
        <v>32408.274359999996</v>
      </c>
      <c r="H1164" s="3">
        <f t="shared" si="41"/>
        <v>0.37999999999738066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2410.66</v>
      </c>
      <c r="D1165" s="2">
        <f>BILANCA!E160</f>
        <v>1753.6</v>
      </c>
      <c r="E1165" s="2">
        <v>0</v>
      </c>
      <c r="F1165" s="2">
        <v>0</v>
      </c>
      <c r="G1165" s="3">
        <f t="shared" si="38"/>
        <v>917.26829999999995</v>
      </c>
      <c r="H1165" s="3">
        <f t="shared" si="41"/>
        <v>0.74000000000023647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834.69</v>
      </c>
      <c r="D1166" s="2">
        <f>BILANCA!E161</f>
        <v>0</v>
      </c>
      <c r="E1166" s="2">
        <v>0</v>
      </c>
      <c r="F1166" s="2">
        <v>0</v>
      </c>
      <c r="G1166" s="3">
        <f t="shared" si="38"/>
        <v>130.21164000000002</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15413.89</v>
      </c>
      <c r="D1169" s="2">
        <f>BILANCA!E164</f>
        <v>10296.32</v>
      </c>
      <c r="E1169" s="2">
        <v>0</v>
      </c>
      <c r="F1169" s="2">
        <v>0</v>
      </c>
      <c r="G1169" s="3">
        <f t="shared" si="38"/>
        <v>5725.03827</v>
      </c>
      <c r="H1169" s="3">
        <f t="shared" si="41"/>
        <v>0.43000000000029104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54441097.039999999</v>
      </c>
      <c r="D1180" s="2">
        <f>BILANCA!E176</f>
        <v>61449315.030000001</v>
      </c>
      <c r="E1180" s="2">
        <v>0</v>
      </c>
      <c r="F1180" s="2">
        <v>0</v>
      </c>
      <c r="G1180" s="3">
        <f t="shared" si="38"/>
        <v>30147753.607000001</v>
      </c>
      <c r="H1180" s="3">
        <f t="shared" si="41"/>
        <v>7.0000000298023224E-2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2292679.4300000002</v>
      </c>
      <c r="D1181" s="2">
        <f>BILANCA!E177</f>
        <v>9188282.120000001</v>
      </c>
      <c r="E1181" s="2">
        <v>0</v>
      </c>
      <c r="F1181" s="2">
        <v>0</v>
      </c>
      <c r="G1181" s="3">
        <f t="shared" si="38"/>
        <v>3534440.6675700005</v>
      </c>
      <c r="H1181" s="3">
        <f t="shared" si="41"/>
        <v>0.55000000121071935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1065991.77</v>
      </c>
      <c r="D1182" s="2">
        <f>BILANCA!E178</f>
        <v>1576191.6499999997</v>
      </c>
      <c r="E1182" s="2">
        <v>0</v>
      </c>
      <c r="F1182" s="2">
        <v>0</v>
      </c>
      <c r="G1182" s="3">
        <f t="shared" si="38"/>
        <v>725560.51203999983</v>
      </c>
      <c r="H1182" s="3">
        <f t="shared" si="41"/>
        <v>0.58000000030733645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371618.86</v>
      </c>
      <c r="E1183" s="2">
        <v>0</v>
      </c>
      <c r="F1183" s="2">
        <v>0</v>
      </c>
      <c r="G1183" s="3">
        <f t="shared" si="38"/>
        <v>128580.12555999999</v>
      </c>
      <c r="H1183" s="3">
        <f t="shared" si="41"/>
        <v>0.14000000001396984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914988.79</v>
      </c>
      <c r="D1184" s="2">
        <f>BILANCA!E180</f>
        <v>552938.93999999994</v>
      </c>
      <c r="E1184" s="2">
        <v>0</v>
      </c>
      <c r="F1184" s="2">
        <v>0</v>
      </c>
      <c r="G1184" s="3">
        <f t="shared" si="38"/>
        <v>351630.80057999998</v>
      </c>
      <c r="H1184" s="3">
        <f t="shared" si="41"/>
        <v>0.27000000001862645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11.03</v>
      </c>
      <c r="D1185" s="2">
        <f>BILANCA!E181</f>
        <v>3992.4</v>
      </c>
      <c r="E1185" s="2">
        <v>0</v>
      </c>
      <c r="F1185" s="2">
        <v>0</v>
      </c>
      <c r="G1185" s="3">
        <f t="shared" si="38"/>
        <v>1399.2702499999998</v>
      </c>
      <c r="H1185" s="3">
        <f t="shared" si="41"/>
        <v>0.43000000000009031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11.03</v>
      </c>
      <c r="D1187" s="2">
        <f>BILANCA!E183</f>
        <v>8.8000000000000007</v>
      </c>
      <c r="E1187" s="2">
        <v>0</v>
      </c>
      <c r="F1187" s="2">
        <v>0</v>
      </c>
      <c r="G1187" s="3">
        <f t="shared" si="38"/>
        <v>5.0675100000000004</v>
      </c>
      <c r="H1187" s="3">
        <f t="shared" si="41"/>
        <v>0.22999999999999865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3983.6</v>
      </c>
      <c r="E1188" s="2">
        <v>0</v>
      </c>
      <c r="F1188" s="2">
        <v>0</v>
      </c>
      <c r="G1188" s="3">
        <f t="shared" si="38"/>
        <v>1418.1615999999999</v>
      </c>
      <c r="H1188" s="3">
        <f t="shared" si="41"/>
        <v>0.40000000000009095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2669.07</v>
      </c>
      <c r="E1189" s="2">
        <v>0</v>
      </c>
      <c r="F1189" s="2">
        <v>0</v>
      </c>
      <c r="G1189" s="3">
        <f t="shared" si="38"/>
        <v>955.52706000000001</v>
      </c>
      <c r="H1189" s="3">
        <f t="shared" si="41"/>
        <v>7.0000000000163709E-2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560588.19999999995</v>
      </c>
      <c r="E1190" s="2">
        <v>0</v>
      </c>
      <c r="F1190" s="2">
        <v>0</v>
      </c>
      <c r="G1190" s="3">
        <f>B1190/1000*C1190+B1190/500*D1190</f>
        <v>201811.75199999998</v>
      </c>
      <c r="H1190" s="3">
        <f>ABS(C1190-ROUND(C1190,0))+ABS(D1190-ROUND(D1190,0))</f>
        <v>0.19999999995343387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316225.8</v>
      </c>
      <c r="E1193" s="2">
        <v>0</v>
      </c>
      <c r="F1193" s="2">
        <v>0</v>
      </c>
      <c r="G1193" s="3">
        <f t="shared" si="42"/>
        <v>115738.64279999999</v>
      </c>
      <c r="H1193" s="3">
        <f t="shared" si="43"/>
        <v>0.20000000001164153</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244362.4</v>
      </c>
      <c r="E1194" s="2">
        <v>0</v>
      </c>
      <c r="F1194" s="2">
        <v>0</v>
      </c>
      <c r="G1194" s="3">
        <f t="shared" si="42"/>
        <v>89925.363199999993</v>
      </c>
      <c r="H1194" s="3">
        <f t="shared" si="43"/>
        <v>0.39999999999417923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56076.97</v>
      </c>
      <c r="D1198" s="2">
        <f>BILANCA!E194</f>
        <v>31296.18</v>
      </c>
      <c r="E1198" s="2">
        <v>0</v>
      </c>
      <c r="F1198" s="2">
        <v>0</v>
      </c>
      <c r="G1198" s="3">
        <f t="shared" si="38"/>
        <v>22309.834040000002</v>
      </c>
      <c r="H1198" s="3">
        <f t="shared" si="41"/>
        <v>0.20999999999912689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25934.560000000001</v>
      </c>
      <c r="E1199" s="2">
        <v>0</v>
      </c>
      <c r="F1199" s="2">
        <v>0</v>
      </c>
      <c r="G1199" s="3">
        <f t="shared" si="38"/>
        <v>9803.26368</v>
      </c>
      <c r="H1199" s="3">
        <f t="shared" si="41"/>
        <v>0.43999999999869033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94914.98</v>
      </c>
      <c r="D1200" s="2">
        <f>BILANCA!E196</f>
        <v>27153.439999999999</v>
      </c>
      <c r="E1200" s="2">
        <v>0</v>
      </c>
      <c r="F1200" s="2">
        <v>0</v>
      </c>
      <c r="G1200" s="3">
        <f t="shared" si="38"/>
        <v>28352.153399999999</v>
      </c>
      <c r="H1200" s="3">
        <f t="shared" si="41"/>
        <v>0.46000000000276486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450207.06</v>
      </c>
      <c r="D1201" s="2">
        <f>BILANCA!E197</f>
        <v>2031577.61</v>
      </c>
      <c r="E1201" s="2">
        <v>0</v>
      </c>
      <c r="F1201" s="2">
        <v>0</v>
      </c>
      <c r="G1201" s="3">
        <f t="shared" si="38"/>
        <v>862052.19547999999</v>
      </c>
      <c r="H1201" s="3">
        <f t="shared" si="41"/>
        <v>0.44999999989522621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44856.99</v>
      </c>
      <c r="D1203" s="2">
        <f>BILANCA!E199</f>
        <v>0</v>
      </c>
      <c r="E1203" s="2">
        <v>0</v>
      </c>
      <c r="F1203" s="2">
        <v>0</v>
      </c>
      <c r="G1203" s="3">
        <f t="shared" si="44"/>
        <v>8657.3990699999995</v>
      </c>
      <c r="H1203" s="3">
        <f t="shared" si="45"/>
        <v>1.0000000002037268E-2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405350.07</v>
      </c>
      <c r="D1206" s="2">
        <f>BILANCA!E202</f>
        <v>2031577.61</v>
      </c>
      <c r="E1206" s="2">
        <v>0</v>
      </c>
      <c r="F1206" s="2">
        <v>0</v>
      </c>
      <c r="G1206" s="3">
        <f t="shared" si="44"/>
        <v>875827.03684000007</v>
      </c>
      <c r="H1206" s="3">
        <f t="shared" si="45"/>
        <v>0.45999999990453944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365066.65</v>
      </c>
      <c r="D1223" s="2">
        <f>BILANCA!E219</f>
        <v>0</v>
      </c>
      <c r="E1223" s="2">
        <v>0</v>
      </c>
      <c r="F1223" s="2">
        <v>0</v>
      </c>
      <c r="G1223" s="3">
        <f t="shared" si="38"/>
        <v>77759.196450000003</v>
      </c>
      <c r="H1223" s="3">
        <f t="shared" si="41"/>
        <v>0.34999999997671694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365066.65</v>
      </c>
      <c r="D1224" s="2">
        <f>BILANCA!E220</f>
        <v>0</v>
      </c>
      <c r="E1224" s="2">
        <v>0</v>
      </c>
      <c r="F1224" s="2">
        <v>0</v>
      </c>
      <c r="G1224" s="3">
        <f t="shared" si="38"/>
        <v>78124.263099999996</v>
      </c>
      <c r="H1224" s="3">
        <f t="shared" si="41"/>
        <v>0.34999999997671694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365066.65</v>
      </c>
      <c r="D1229" s="2">
        <f>BILANCA!E225</f>
        <v>0</v>
      </c>
      <c r="E1229" s="2">
        <v>0</v>
      </c>
      <c r="F1229" s="2">
        <v>0</v>
      </c>
      <c r="G1229" s="3">
        <f t="shared" si="38"/>
        <v>79949.596350000007</v>
      </c>
      <c r="H1229" s="3">
        <f t="shared" si="41"/>
        <v>0.34999999997671694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411413.95</v>
      </c>
      <c r="D1251" s="2">
        <f>BILANCA!E247</f>
        <v>5580512.8600000003</v>
      </c>
      <c r="E1251" s="2">
        <v>0</v>
      </c>
      <c r="F1251" s="2">
        <v>0</v>
      </c>
      <c r="G1251" s="3">
        <f>B1251/1000*C1251+B1251/500*D1251</f>
        <v>2788957.9604700003</v>
      </c>
      <c r="H1251" s="3">
        <f>ABS(C1251-ROUND(C1251,0))+ABS(D1251-ROUND(D1251,0))</f>
        <v>0.18999999965308234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52148417.609999999</v>
      </c>
      <c r="D1255" s="2">
        <f>BILANCA!E251</f>
        <v>52261032.910000004</v>
      </c>
      <c r="E1255" s="2">
        <v>0</v>
      </c>
      <c r="F1255" s="2">
        <v>0</v>
      </c>
      <c r="G1255" s="3">
        <f t="shared" si="38"/>
        <v>38384268.440349996</v>
      </c>
      <c r="H1255" s="3">
        <f t="shared" si="41"/>
        <v>0.47999999672174454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50333938.859999999</v>
      </c>
      <c r="D1256" s="2">
        <f>BILANCA!E252</f>
        <v>56627369.990000002</v>
      </c>
      <c r="E1256" s="2">
        <v>0</v>
      </c>
      <c r="F1256" s="2">
        <v>0</v>
      </c>
      <c r="G1256" s="3">
        <f t="shared" si="38"/>
        <v>40242814.99464</v>
      </c>
      <c r="H1256" s="3">
        <f t="shared" si="41"/>
        <v>0.14999999850988388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50699005.509999998</v>
      </c>
      <c r="D1257" s="2">
        <f>BILANCA!E253</f>
        <v>56627369.990000002</v>
      </c>
      <c r="E1257" s="2">
        <v>0</v>
      </c>
      <c r="F1257" s="2">
        <v>0</v>
      </c>
      <c r="G1257" s="3">
        <f t="shared" si="38"/>
        <v>40496575.136030003</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365066.65</v>
      </c>
      <c r="D1258" s="2">
        <f>BILANCA!E254</f>
        <v>0</v>
      </c>
      <c r="E1258" s="2">
        <v>0</v>
      </c>
      <c r="F1258" s="2">
        <v>0</v>
      </c>
      <c r="G1258" s="3">
        <f t="shared" si="38"/>
        <v>90536.529200000004</v>
      </c>
      <c r="H1258" s="3">
        <f t="shared" si="41"/>
        <v>0.34999999997671694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1729137.1700000018</v>
      </c>
      <c r="D1259" s="2">
        <f>BILANCA!E255</f>
        <v>-4518529.1999999993</v>
      </c>
      <c r="E1259" s="2">
        <v>0</v>
      </c>
      <c r="F1259" s="2">
        <v>0</v>
      </c>
      <c r="G1259" s="3">
        <f t="shared" si="38"/>
        <v>-1819672.3862699992</v>
      </c>
      <c r="H1259" s="3">
        <f t="shared" si="41"/>
        <v>0.37000000104308128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21807993.370000001</v>
      </c>
      <c r="D1260" s="2">
        <f>BILANCA!E256</f>
        <v>17912749.899999999</v>
      </c>
      <c r="E1260" s="2">
        <v>0</v>
      </c>
      <c r="F1260" s="2">
        <v>0</v>
      </c>
      <c r="G1260" s="3">
        <f t="shared" si="38"/>
        <v>14408373.2925</v>
      </c>
      <c r="H1260" s="3">
        <f t="shared" si="41"/>
        <v>0.4700000025331974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21807993.370000001</v>
      </c>
      <c r="D1261" s="2">
        <f>BILANCA!E257</f>
        <v>17912749.899999999</v>
      </c>
      <c r="E1261" s="2">
        <v>0</v>
      </c>
      <c r="F1261" s="2">
        <v>0</v>
      </c>
      <c r="G1261" s="3">
        <f t="shared" si="38"/>
        <v>14466006.785670001</v>
      </c>
      <c r="H1261" s="3">
        <f t="shared" si="41"/>
        <v>0.4700000025331974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20078856.199999999</v>
      </c>
      <c r="D1264" s="2">
        <f>BILANCA!E260</f>
        <v>22431279.099999998</v>
      </c>
      <c r="E1264" s="2">
        <v>0</v>
      </c>
      <c r="F1264" s="2">
        <v>0</v>
      </c>
      <c r="G1264" s="3">
        <f t="shared" si="38"/>
        <v>16495119.257599998</v>
      </c>
      <c r="H1264" s="3">
        <f t="shared" si="41"/>
        <v>0.29999999701976776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16290635.15</v>
      </c>
      <c r="D1266" s="2">
        <f>BILANCA!E262</f>
        <v>19325601.969999999</v>
      </c>
      <c r="E1266" s="2">
        <v>0</v>
      </c>
      <c r="F1266" s="2">
        <v>0</v>
      </c>
      <c r="G1266" s="3">
        <f t="shared" si="38"/>
        <v>14065110.80704</v>
      </c>
      <c r="H1266" s="3">
        <f t="shared" si="41"/>
        <v>0.18000000156462193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3788221.05</v>
      </c>
      <c r="D1267" s="2">
        <f>BILANCA!E263</f>
        <v>3105677.13</v>
      </c>
      <c r="E1267" s="2">
        <v>0</v>
      </c>
      <c r="F1267" s="2">
        <v>0</v>
      </c>
      <c r="G1267" s="3">
        <f t="shared" si="38"/>
        <v>2569890.8546699998</v>
      </c>
      <c r="H1267" s="3">
        <f t="shared" si="41"/>
        <v>0.17999999970197678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560588.19999999995</v>
      </c>
      <c r="E1268" s="2">
        <v>0</v>
      </c>
      <c r="F1268" s="2">
        <v>0</v>
      </c>
      <c r="G1268" s="3">
        <f>B1268/1000*C1268+B1268/500*D1268</f>
        <v>289263.51120000001</v>
      </c>
      <c r="H1268" s="3">
        <f>ABS(C1268-ROUND(C1268,0))+ABS(D1268-ROUND(D1268,0))</f>
        <v>0.19999999995343387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316225.8</v>
      </c>
      <c r="E1271" s="2">
        <v>0</v>
      </c>
      <c r="F1271" s="2">
        <v>0</v>
      </c>
      <c r="G1271" s="3">
        <f t="shared" si="46"/>
        <v>165069.8676</v>
      </c>
      <c r="H1271" s="3">
        <f t="shared" si="47"/>
        <v>0.20000000001164153</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244362.4</v>
      </c>
      <c r="E1275" s="2">
        <v>0</v>
      </c>
      <c r="F1275" s="2">
        <v>0</v>
      </c>
      <c r="G1275" s="3">
        <f t="shared" si="46"/>
        <v>129512.072</v>
      </c>
      <c r="H1275" s="3">
        <f t="shared" si="47"/>
        <v>0.39999999999417923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85341.58</v>
      </c>
      <c r="D1278" s="2">
        <f>BILANCA!E274</f>
        <v>712780.32</v>
      </c>
      <c r="E1278" s="2">
        <v>0</v>
      </c>
      <c r="F1278" s="2">
        <v>0</v>
      </c>
      <c r="G1278" s="3">
        <f t="shared" si="38"/>
        <v>404921.79495999997</v>
      </c>
      <c r="H1278" s="3">
        <f t="shared" si="41"/>
        <v>0.73999999994703103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2328.71</v>
      </c>
      <c r="D1279" s="2">
        <f>BILANCA!E275</f>
        <v>2724.96</v>
      </c>
      <c r="E1279" s="2">
        <v>0</v>
      </c>
      <c r="F1279" s="2">
        <v>0</v>
      </c>
      <c r="G1279" s="3">
        <f t="shared" ref="G1279:G1294" si="48">B1279/1000*C1279+B1279/500*D1279</f>
        <v>2092.45147</v>
      </c>
      <c r="H1279" s="3">
        <f t="shared" ref="H1279:H1294" si="49">ABS(C1279-ROUND(C1279,0))+ABS(D1279-ROUND(D1279,0))</f>
        <v>0.32999999999992724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4414.0200000000004</v>
      </c>
      <c r="D1281" s="2">
        <f>BILANCA!E277</f>
        <v>644507.41</v>
      </c>
      <c r="E1281" s="2">
        <v>0</v>
      </c>
      <c r="F1281" s="2">
        <v>0</v>
      </c>
      <c r="G1281" s="3">
        <f t="shared" si="48"/>
        <v>350519.21564000007</v>
      </c>
      <c r="H1281" s="3">
        <f t="shared" si="49"/>
        <v>0.43000000003303285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23243.8</v>
      </c>
      <c r="E1282" s="2">
        <v>0</v>
      </c>
      <c r="F1282" s="2">
        <v>0</v>
      </c>
      <c r="G1282" s="3">
        <f t="shared" si="48"/>
        <v>12644.627200000001</v>
      </c>
      <c r="H1282" s="3">
        <f t="shared" si="49"/>
        <v>0.2000000000007276</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4414.0200000000004</v>
      </c>
      <c r="D1284" s="2">
        <f>BILANCA!E280</f>
        <v>465282.23</v>
      </c>
      <c r="E1284" s="2">
        <v>0</v>
      </c>
      <c r="F1284" s="2">
        <v>0</v>
      </c>
      <c r="G1284" s="3">
        <f t="shared" si="48"/>
        <v>256184.10352</v>
      </c>
      <c r="H1284" s="3">
        <f t="shared" si="49"/>
        <v>0.24999999998181011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512.4</v>
      </c>
      <c r="E1286" s="2">
        <v>0</v>
      </c>
      <c r="F1286" s="2">
        <v>0</v>
      </c>
      <c r="G1286" s="3">
        <f t="shared" si="48"/>
        <v>282.84480000000002</v>
      </c>
      <c r="H1286" s="3">
        <f t="shared" si="49"/>
        <v>0.39999999999997726</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155468.98000000001</v>
      </c>
      <c r="E1289" s="2">
        <v>0</v>
      </c>
      <c r="F1289" s="2">
        <v>0</v>
      </c>
      <c r="G1289" s="3">
        <f t="shared" si="48"/>
        <v>86751.69084000001</v>
      </c>
      <c r="H1289" s="3">
        <f t="shared" si="49"/>
        <v>1.9999999989522621E-2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76188.19</v>
      </c>
      <c r="D1290" s="2">
        <f>BILANCA!E286</f>
        <v>63794.35</v>
      </c>
      <c r="E1290" s="2">
        <v>0</v>
      </c>
      <c r="F1290" s="2">
        <v>0</v>
      </c>
      <c r="G1290" s="3">
        <f t="shared" si="48"/>
        <v>57057.529200000004</v>
      </c>
      <c r="H1290" s="3">
        <f t="shared" si="49"/>
        <v>0.54000000000087311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2410.66</v>
      </c>
      <c r="D1291" s="2">
        <f>BILANCA!E287</f>
        <v>1753.6</v>
      </c>
      <c r="E1291" s="2">
        <v>0</v>
      </c>
      <c r="F1291" s="2">
        <v>0</v>
      </c>
      <c r="G1291" s="3">
        <f t="shared" si="48"/>
        <v>1662.9186600000003</v>
      </c>
      <c r="H1291" s="3">
        <f t="shared" si="49"/>
        <v>0.74000000000023647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9673885.3300000001</v>
      </c>
      <c r="D1301" s="2">
        <f>BILANCA!E297</f>
        <v>79547761.829999998</v>
      </c>
      <c r="E1301" s="2">
        <v>0</v>
      </c>
      <c r="F1301" s="2">
        <v>0</v>
      </c>
      <c r="G1301" s="3">
        <f t="shared" si="38"/>
        <v>49111898.016089998</v>
      </c>
      <c r="H1301" s="3">
        <f t="shared" si="41"/>
        <v>0.50000000186264515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9673885.3300000001</v>
      </c>
      <c r="D1302" s="2">
        <f>BILANCA!E298</f>
        <v>79547761.829999998</v>
      </c>
      <c r="E1302" s="2">
        <v>0</v>
      </c>
      <c r="F1302" s="2">
        <v>0</v>
      </c>
      <c r="G1302" s="3">
        <f t="shared" si="38"/>
        <v>49280667.425079994</v>
      </c>
      <c r="H1302" s="3">
        <f t="shared" si="41"/>
        <v>0.50000000186264515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18227.5</v>
      </c>
      <c r="D1305" s="2">
        <f>BILANCA!E302</f>
        <v>11554.01</v>
      </c>
      <c r="E1305" s="2">
        <v>0</v>
      </c>
      <c r="F1305" s="2">
        <v>0</v>
      </c>
      <c r="G1305" s="3">
        <f t="shared" si="38"/>
        <v>12193.9784</v>
      </c>
      <c r="H1305" s="3">
        <f t="shared" si="41"/>
        <v>0.51000000000021828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82527.97</v>
      </c>
      <c r="D1306" s="2">
        <f>BILANCA!E303</f>
        <v>711522.63</v>
      </c>
      <c r="E1306" s="2">
        <v>0</v>
      </c>
      <c r="F1306" s="2">
        <v>0</v>
      </c>
      <c r="G1306" s="3">
        <f t="shared" si="38"/>
        <v>445649.67608</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4000.04</v>
      </c>
      <c r="D1311" s="2">
        <f>BILANCA!E308</f>
        <v>5172.67</v>
      </c>
      <c r="E1311" s="2">
        <v>0</v>
      </c>
      <c r="F1311" s="2">
        <v>0</v>
      </c>
      <c r="G1311" s="3">
        <f t="shared" si="52"/>
        <v>4317.9593799999993</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2.42</v>
      </c>
      <c r="D1312" s="2">
        <f>BILANCA!E309</f>
        <v>6833.31</v>
      </c>
      <c r="E1312" s="2">
        <v>0</v>
      </c>
      <c r="F1312" s="2">
        <v>0</v>
      </c>
      <c r="G1312" s="3">
        <f t="shared" si="52"/>
        <v>4128.05008</v>
      </c>
      <c r="H1312" s="3">
        <f t="shared" si="41"/>
        <v>0.73000000000040011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75562.149999999994</v>
      </c>
      <c r="D1314" s="2">
        <f>BILANCA!E311</f>
        <v>65793.48</v>
      </c>
      <c r="E1314" s="2">
        <v>0</v>
      </c>
      <c r="F1314" s="2">
        <v>0</v>
      </c>
      <c r="G1314" s="3">
        <f t="shared" si="52"/>
        <v>62973.329440000001</v>
      </c>
      <c r="H1314" s="3">
        <f t="shared" si="41"/>
        <v>0.6299999999901047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9503.2999999999993</v>
      </c>
      <c r="D1316" s="2">
        <f>BILANCA!E313</f>
        <v>28119.16</v>
      </c>
      <c r="E1316" s="2">
        <v>0</v>
      </c>
      <c r="F1316" s="2">
        <v>0</v>
      </c>
      <c r="G1316" s="3">
        <f t="shared" ref="G1316:G1325" si="53">B1316/1000*C1316+B1316/500*D1316</f>
        <v>20116.935719999998</v>
      </c>
      <c r="H1316" s="3">
        <f t="shared" ref="H1316:H1325" si="54">ABS(C1316-ROUND(C1316,0))+ABS(D1316-ROUND(D1316,0))</f>
        <v>0.45999999999912689</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4158</v>
      </c>
      <c r="E1317" s="2">
        <v>0</v>
      </c>
      <c r="F1317" s="2">
        <v>0</v>
      </c>
      <c r="G1317" s="3">
        <f t="shared" si="53"/>
        <v>2553.0120000000002</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356789.39</v>
      </c>
      <c r="D1339" s="2">
        <f>BILANCA!E336</f>
        <v>365454.61</v>
      </c>
      <c r="E1339" s="2">
        <v>0</v>
      </c>
      <c r="F1339" s="2">
        <v>0</v>
      </c>
      <c r="G1339" s="3">
        <f t="shared" si="52"/>
        <v>357852.84269000002</v>
      </c>
      <c r="H1339" s="3">
        <f t="shared" si="41"/>
        <v>0.78000000002793968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709202.38</v>
      </c>
      <c r="D1340" s="2">
        <f>BILANCA!E337</f>
        <v>1210737.04</v>
      </c>
      <c r="E1340" s="2">
        <v>0</v>
      </c>
      <c r="F1340" s="2">
        <v>0</v>
      </c>
      <c r="G1340" s="3">
        <f t="shared" si="52"/>
        <v>1033123.2318000001</v>
      </c>
      <c r="H1340" s="3">
        <f t="shared" si="41"/>
        <v>0.42000000004190952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2665.81</v>
      </c>
      <c r="E1341" s="2">
        <v>0</v>
      </c>
      <c r="F1341" s="2">
        <v>0</v>
      </c>
      <c r="G1341" s="3">
        <f t="shared" si="52"/>
        <v>1764.76622</v>
      </c>
      <c r="H1341" s="3">
        <f t="shared" si="41"/>
        <v>0.19000000000005457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450207.06</v>
      </c>
      <c r="D1342" s="2">
        <f>BILANCA!E339</f>
        <v>2028911.8</v>
      </c>
      <c r="E1342" s="2">
        <v>0</v>
      </c>
      <c r="F1342" s="2">
        <v>0</v>
      </c>
      <c r="G1342" s="3">
        <f t="shared" si="52"/>
        <v>1496666.1791200002</v>
      </c>
      <c r="H1342" s="3">
        <f t="shared" si="41"/>
        <v>0.25999999995110556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284731.89</v>
      </c>
      <c r="D1345" s="2">
        <f>BILANCA!E342</f>
        <v>0</v>
      </c>
      <c r="E1345" s="2">
        <v>0</v>
      </c>
      <c r="F1345" s="2">
        <v>0</v>
      </c>
      <c r="G1345" s="3">
        <f t="shared" si="52"/>
        <v>95385.183150000012</v>
      </c>
      <c r="H1345" s="3">
        <f t="shared" si="41"/>
        <v>0.10999999998603016</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80334.759999999995</v>
      </c>
      <c r="D1346" s="2">
        <f>BILANCA!E343</f>
        <v>0</v>
      </c>
      <c r="E1346" s="2">
        <v>0</v>
      </c>
      <c r="F1346" s="2">
        <v>0</v>
      </c>
      <c r="G1346" s="3">
        <f t="shared" si="52"/>
        <v>26992.479360000001</v>
      </c>
      <c r="H1346" s="3">
        <f t="shared" si="41"/>
        <v>0.24000000000523869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94914.98</v>
      </c>
      <c r="D1347" s="2">
        <f>BILANCA!E344</f>
        <v>27153.439999999999</v>
      </c>
      <c r="E1347" s="2">
        <v>0</v>
      </c>
      <c r="F1347" s="2">
        <v>0</v>
      </c>
      <c r="G1347" s="3">
        <f t="shared" si="52"/>
        <v>50287.766820000004</v>
      </c>
      <c r="H1347" s="3">
        <f t="shared" si="41"/>
        <v>0.46000000000276486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454.69</v>
      </c>
      <c r="E1368" s="2">
        <v>0</v>
      </c>
      <c r="F1368" s="2">
        <v>0</v>
      </c>
      <c r="G1368" s="3">
        <f t="shared" si="57"/>
        <v>325.55804000000001</v>
      </c>
      <c r="H1368" s="3">
        <f t="shared" si="58"/>
        <v>0.31000000000000227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331196.90000000002</v>
      </c>
      <c r="D1369" s="2">
        <f>BILANCA!E366</f>
        <v>362626.69</v>
      </c>
      <c r="E1369" s="2">
        <v>0</v>
      </c>
      <c r="F1369" s="2">
        <v>0</v>
      </c>
      <c r="G1369" s="3">
        <f t="shared" si="57"/>
        <v>379265.65052000002</v>
      </c>
      <c r="H1369" s="3">
        <f t="shared" si="58"/>
        <v>0.40999999997438863</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80217.05</v>
      </c>
      <c r="D1370" s="2">
        <f>BILANCA!E367</f>
        <v>562826.66</v>
      </c>
      <c r="E1370" s="2">
        <v>0</v>
      </c>
      <c r="F1370" s="2">
        <v>0</v>
      </c>
      <c r="G1370" s="3">
        <f t="shared" si="57"/>
        <v>434113.33319999999</v>
      </c>
      <c r="H1370" s="3">
        <f t="shared" si="58"/>
        <v>0.38999999997031409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170.15</v>
      </c>
      <c r="E1371" s="2">
        <v>0</v>
      </c>
      <c r="F1371" s="2">
        <v>0</v>
      </c>
      <c r="G1371" s="3">
        <f t="shared" si="57"/>
        <v>122.84829999999999</v>
      </c>
      <c r="H1371" s="3">
        <f t="shared" si="58"/>
        <v>0.15000000000000568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1815741.06</v>
      </c>
      <c r="E1372" s="2">
        <v>0</v>
      </c>
      <c r="F1372" s="2">
        <v>0</v>
      </c>
      <c r="G1372" s="3">
        <f t="shared" ref="G1372:G1389" si="59">B1372/1000*C1372+B1372/500*D1372</f>
        <v>1314596.5274400001</v>
      </c>
      <c r="H1372" s="3">
        <f t="shared" ref="H1372:H1389" si="60">ABS(C1372-ROUND(C1372,0))+ABS(D1372-ROUND(D1372,0))</f>
        <v>6.0000000055879354E-2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543.51</v>
      </c>
      <c r="E1373" s="2">
        <v>0</v>
      </c>
      <c r="F1373" s="2">
        <v>0</v>
      </c>
      <c r="G1373" s="3">
        <f t="shared" si="59"/>
        <v>394.58825999999999</v>
      </c>
      <c r="H1373" s="3">
        <f t="shared" si="60"/>
        <v>0.49000000000000909</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2838150.1</v>
      </c>
      <c r="E1374" s="2">
        <v>0</v>
      </c>
      <c r="F1374" s="2">
        <v>0</v>
      </c>
      <c r="G1374" s="3">
        <f t="shared" si="59"/>
        <v>2066173.2727999999</v>
      </c>
      <c r="H1374" s="3">
        <f t="shared" si="60"/>
        <v>0.10000000009313226</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232585.83</v>
      </c>
      <c r="D1384" s="2">
        <f>BILANCA!E381</f>
        <v>359.38</v>
      </c>
      <c r="E1384" s="2">
        <v>0</v>
      </c>
      <c r="F1384" s="2">
        <v>0</v>
      </c>
      <c r="G1384" s="3">
        <f t="shared" si="59"/>
        <v>87255.916659999988</v>
      </c>
      <c r="H1384" s="3">
        <f t="shared" si="60"/>
        <v>0.55000000001280114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99.3</v>
      </c>
      <c r="D1387" s="2">
        <f>BILANCA!E384</f>
        <v>544570.56000000006</v>
      </c>
      <c r="E1387" s="2">
        <v>0</v>
      </c>
      <c r="F1387" s="2">
        <v>0</v>
      </c>
      <c r="G1387" s="3">
        <f t="shared" si="59"/>
        <v>410643.63834000006</v>
      </c>
      <c r="H1387" s="3">
        <f t="shared" si="60"/>
        <v>0.7399999999441178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43599.55</v>
      </c>
      <c r="E1388" s="2">
        <v>0</v>
      </c>
      <c r="F1388" s="2">
        <v>0</v>
      </c>
      <c r="G1388" s="3">
        <f t="shared" si="59"/>
        <v>32961.2598</v>
      </c>
      <c r="H1388" s="3">
        <f t="shared" si="60"/>
        <v>0.44999999999708962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1892.17</v>
      </c>
      <c r="D1390" s="2">
        <f>BILANCA!E387</f>
        <v>1892.17</v>
      </c>
      <c r="E1390" s="2">
        <v>0</v>
      </c>
      <c r="F1390" s="2">
        <v>0</v>
      </c>
      <c r="G1390" s="3">
        <f t="shared" ref="G1390:G1399" si="61">B1390/1000*C1390+B1390/500*D1390</f>
        <v>2157.0738000000001</v>
      </c>
      <c r="H1390" s="3">
        <f t="shared" ref="H1390:H1399" si="62">ABS(C1390-ROUND(C1390,0))+ABS(D1390-ROUND(D1390,0))</f>
        <v>0.34000000000014552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1901.97</v>
      </c>
      <c r="D1392" s="2">
        <f>BILANCA!E389</f>
        <v>936</v>
      </c>
      <c r="E1392" s="2">
        <v>0</v>
      </c>
      <c r="F1392" s="2">
        <v>0</v>
      </c>
      <c r="G1392" s="3">
        <f t="shared" si="61"/>
        <v>1441.6565399999999</v>
      </c>
      <c r="H1392" s="3">
        <f t="shared" si="62"/>
        <v>2.9999999999972715E-2</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3264718.61</v>
      </c>
      <c r="D1394" s="2">
        <f>BILANCA!E391</f>
        <v>590262.44999999995</v>
      </c>
      <c r="E1394" s="2">
        <v>0</v>
      </c>
      <c r="F1394" s="2">
        <v>0</v>
      </c>
      <c r="G1394" s="3">
        <f t="shared" si="61"/>
        <v>1706973.5078399999</v>
      </c>
      <c r="H1394" s="3">
        <f t="shared" si="62"/>
        <v>0.84000000008381903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278657.56</v>
      </c>
      <c r="D1395" s="2">
        <f>BILANCA!E392</f>
        <v>302254.87</v>
      </c>
      <c r="E1395" s="2">
        <v>0</v>
      </c>
      <c r="F1395" s="2">
        <v>0</v>
      </c>
      <c r="G1395" s="3">
        <f t="shared" si="61"/>
        <v>340019.4105</v>
      </c>
      <c r="H1395" s="3">
        <f t="shared" si="62"/>
        <v>0.57000000000698492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1907445.69</v>
      </c>
      <c r="D1396" s="2">
        <f>BILANCA!E393</f>
        <v>2111598.1</v>
      </c>
      <c r="E1396" s="2">
        <v>0</v>
      </c>
      <c r="F1396" s="2">
        <v>0</v>
      </c>
      <c r="G1396" s="3">
        <f t="shared" si="61"/>
        <v>2366427.7695400002</v>
      </c>
      <c r="H1396" s="3">
        <f t="shared" si="62"/>
        <v>0.41000000014901161</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66787113.649999999</v>
      </c>
      <c r="E1399" s="2">
        <v>0</v>
      </c>
      <c r="F1399" s="2">
        <v>0</v>
      </c>
      <c r="G1399" s="3">
        <f t="shared" si="61"/>
        <v>51960374.419700004</v>
      </c>
      <c r="H1399" s="3">
        <f t="shared" si="62"/>
        <v>0.35000000149011612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4219269.33</v>
      </c>
      <c r="D1400" s="14">
        <f>BILANCA!E397</f>
        <v>9753704.5899999999</v>
      </c>
      <c r="E1400" s="14">
        <v>0</v>
      </c>
      <c r="F1400" s="14">
        <v>0</v>
      </c>
      <c r="G1400" s="15">
        <f t="shared" si="52"/>
        <v>9253404.6188999992</v>
      </c>
      <c r="H1400" s="15">
        <f t="shared" si="41"/>
        <v>0.74000000022351742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5407878.4399999995</v>
      </c>
      <c r="D1401" s="7">
        <f>'RAS-funkcijski'!E5</f>
        <v>6880718.4900000002</v>
      </c>
      <c r="E1401" s="7">
        <v>0</v>
      </c>
      <c r="F1401" s="7">
        <v>0</v>
      </c>
      <c r="G1401" s="8">
        <f t="shared" si="52"/>
        <v>19169.315419999999</v>
      </c>
      <c r="H1401" s="8">
        <f t="shared" si="41"/>
        <v>0.92999999970197678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5369469.9899999993</v>
      </c>
      <c r="D1402" s="2">
        <f>'RAS-funkcijski'!E6</f>
        <v>6812330.4199999999</v>
      </c>
      <c r="E1402" s="2">
        <v>0</v>
      </c>
      <c r="F1402" s="2">
        <v>0</v>
      </c>
      <c r="G1402" s="3">
        <f t="shared" si="52"/>
        <v>37988.261660000004</v>
      </c>
      <c r="H1402" s="3">
        <f t="shared" si="41"/>
        <v>0.43000000063329935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5195998.6399999997</v>
      </c>
      <c r="D1403" s="2">
        <f>'RAS-funkcijski'!E7</f>
        <v>6719667.1799999997</v>
      </c>
      <c r="E1403" s="2">
        <v>0</v>
      </c>
      <c r="F1403" s="2">
        <v>0</v>
      </c>
      <c r="G1403" s="3">
        <f t="shared" si="52"/>
        <v>55905.999000000003</v>
      </c>
      <c r="H1403" s="3">
        <f t="shared" si="41"/>
        <v>0.5400000000372529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173471.35</v>
      </c>
      <c r="D1405" s="2">
        <f>'RAS-funkcijski'!E9</f>
        <v>92663.24</v>
      </c>
      <c r="E1405" s="2">
        <v>0</v>
      </c>
      <c r="F1405" s="2">
        <v>0</v>
      </c>
      <c r="G1405" s="3">
        <f t="shared" si="52"/>
        <v>1793.9891500000001</v>
      </c>
      <c r="H1405" s="3">
        <f t="shared" si="41"/>
        <v>0.59000000001105946</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38408.449999999997</v>
      </c>
      <c r="D1409" s="2">
        <f>'RAS-funkcijski'!E13</f>
        <v>68388.070000000007</v>
      </c>
      <c r="E1409" s="2">
        <v>0</v>
      </c>
      <c r="F1409" s="2">
        <v>0</v>
      </c>
      <c r="G1409" s="3">
        <f t="shared" si="52"/>
        <v>1576.66131</v>
      </c>
      <c r="H1409" s="3">
        <f t="shared" si="41"/>
        <v>0.52000000000407454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38408.449999999997</v>
      </c>
      <c r="D1410" s="2">
        <f>'RAS-funkcijski'!E14</f>
        <v>68388.070000000007</v>
      </c>
      <c r="E1410" s="2">
        <v>0</v>
      </c>
      <c r="F1410" s="2">
        <v>0</v>
      </c>
      <c r="G1410" s="3">
        <f t="shared" si="52"/>
        <v>1751.8459</v>
      </c>
      <c r="H1410" s="3">
        <f t="shared" si="41"/>
        <v>0.52000000000407454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47707.27</v>
      </c>
      <c r="D1418" s="2">
        <f>'RAS-funkcijski'!E22</f>
        <v>53712.42</v>
      </c>
      <c r="E1418" s="2">
        <v>0</v>
      </c>
      <c r="F1418" s="2">
        <v>0</v>
      </c>
      <c r="G1418" s="3">
        <f t="shared" si="52"/>
        <v>2792.3779799999998</v>
      </c>
      <c r="H1418" s="3">
        <f t="shared" si="41"/>
        <v>0.68999999999505235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47707.27</v>
      </c>
      <c r="D1420" s="2">
        <f>'RAS-funkcijski'!E24</f>
        <v>53712.42</v>
      </c>
      <c r="E1420" s="2">
        <v>0</v>
      </c>
      <c r="F1420" s="2">
        <v>0</v>
      </c>
      <c r="G1420" s="3">
        <f t="shared" si="52"/>
        <v>3102.6421999999998</v>
      </c>
      <c r="H1420" s="3">
        <f t="shared" si="41"/>
        <v>0.68999999999505235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231825.54</v>
      </c>
      <c r="D1424" s="2">
        <f>'RAS-funkcijski'!E28</f>
        <v>320565.98</v>
      </c>
      <c r="E1424" s="2">
        <v>0</v>
      </c>
      <c r="F1424" s="2">
        <v>0</v>
      </c>
      <c r="G1424" s="3">
        <f t="shared" si="52"/>
        <v>20950.98</v>
      </c>
      <c r="H1424" s="3">
        <f t="shared" si="41"/>
        <v>0.48000000001047738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180000</v>
      </c>
      <c r="D1426" s="2">
        <f>'RAS-funkcijski'!E30</f>
        <v>226620.5</v>
      </c>
      <c r="E1426" s="2">
        <v>0</v>
      </c>
      <c r="F1426" s="2">
        <v>0</v>
      </c>
      <c r="G1426" s="3">
        <f t="shared" si="52"/>
        <v>16464.266</v>
      </c>
      <c r="H1426" s="3">
        <f t="shared" si="41"/>
        <v>0.5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32761.64</v>
      </c>
      <c r="D1429" s="2">
        <f>'RAS-funkcijski'!E33</f>
        <v>74047.13</v>
      </c>
      <c r="E1429" s="2">
        <v>0</v>
      </c>
      <c r="F1429" s="2">
        <v>0</v>
      </c>
      <c r="G1429" s="3">
        <f t="shared" si="52"/>
        <v>5244.8211000000001</v>
      </c>
      <c r="H1429" s="3">
        <f t="shared" si="41"/>
        <v>0.49000000000523869</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19063.900000000001</v>
      </c>
      <c r="D1430" s="2">
        <f>'RAS-funkcijski'!E34</f>
        <v>19898.349999999999</v>
      </c>
      <c r="E1430" s="2">
        <v>0</v>
      </c>
      <c r="F1430" s="2">
        <v>0</v>
      </c>
      <c r="G1430" s="3">
        <f t="shared" si="52"/>
        <v>1765.8179999999998</v>
      </c>
      <c r="H1430" s="3">
        <f t="shared" si="41"/>
        <v>0.44999999999708962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2846336.1000000006</v>
      </c>
      <c r="D1431" s="2">
        <f>'RAS-funkcijski'!E35</f>
        <v>5951293.7699999996</v>
      </c>
      <c r="E1431" s="2">
        <v>0</v>
      </c>
      <c r="F1431" s="2">
        <v>0</v>
      </c>
      <c r="G1431" s="3">
        <f t="shared" si="52"/>
        <v>457216.63283999998</v>
      </c>
      <c r="H1431" s="3">
        <f t="shared" si="41"/>
        <v>0.33000000100582838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324215.67999999999</v>
      </c>
      <c r="D1432" s="2">
        <f>'RAS-funkcijski'!E36</f>
        <v>853989</v>
      </c>
      <c r="E1432" s="2">
        <v>0</v>
      </c>
      <c r="F1432" s="2">
        <v>0</v>
      </c>
      <c r="G1432" s="3">
        <f t="shared" si="52"/>
        <v>65030.197760000003</v>
      </c>
      <c r="H1432" s="3">
        <f t="shared" si="41"/>
        <v>0.32000000000698492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307717.98</v>
      </c>
      <c r="D1433" s="2">
        <f>'RAS-funkcijski'!E37</f>
        <v>834108.82</v>
      </c>
      <c r="E1433" s="2">
        <v>0</v>
      </c>
      <c r="F1433" s="2">
        <v>0</v>
      </c>
      <c r="G1433" s="3">
        <f t="shared" si="52"/>
        <v>65205.875459999996</v>
      </c>
      <c r="H1433" s="3">
        <f t="shared" si="41"/>
        <v>0.20000000006984919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16497.7</v>
      </c>
      <c r="D1434" s="2">
        <f>'RAS-funkcijski'!E38</f>
        <v>19880.18</v>
      </c>
      <c r="E1434" s="2">
        <v>0</v>
      </c>
      <c r="F1434" s="2">
        <v>0</v>
      </c>
      <c r="G1434" s="3">
        <f t="shared" si="52"/>
        <v>1912.7740400000002</v>
      </c>
      <c r="H1434" s="3">
        <f t="shared" si="41"/>
        <v>0.47999999999956344</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373508.52999999997</v>
      </c>
      <c r="D1435" s="2">
        <f>'RAS-funkcijski'!E39</f>
        <v>429660.47</v>
      </c>
      <c r="E1435" s="2">
        <v>0</v>
      </c>
      <c r="F1435" s="2">
        <v>0</v>
      </c>
      <c r="G1435" s="3">
        <f t="shared" si="52"/>
        <v>43149.031450000002</v>
      </c>
      <c r="H1435" s="3">
        <f t="shared" si="41"/>
        <v>0.94000000000232831</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325722.42</v>
      </c>
      <c r="D1436" s="2">
        <f>'RAS-funkcijski'!E40</f>
        <v>374054.92</v>
      </c>
      <c r="E1436" s="2">
        <v>0</v>
      </c>
      <c r="F1436" s="2">
        <v>0</v>
      </c>
      <c r="G1436" s="3">
        <f t="shared" si="52"/>
        <v>38657.961359999994</v>
      </c>
      <c r="H1436" s="3">
        <f t="shared" si="41"/>
        <v>0.5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47786.11</v>
      </c>
      <c r="D1438" s="2">
        <f>'RAS-funkcijski'!E42</f>
        <v>55605.55</v>
      </c>
      <c r="E1438" s="2">
        <v>0</v>
      </c>
      <c r="F1438" s="2">
        <v>0</v>
      </c>
      <c r="G1438" s="3">
        <f t="shared" si="52"/>
        <v>6041.8939800000007</v>
      </c>
      <c r="H1438" s="3">
        <f t="shared" si="41"/>
        <v>0.55999999999767169</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114911.59</v>
      </c>
      <c r="D1439" s="2">
        <f>'RAS-funkcijski'!E43</f>
        <v>64829.63</v>
      </c>
      <c r="E1439" s="2">
        <v>0</v>
      </c>
      <c r="F1439" s="2">
        <v>0</v>
      </c>
      <c r="G1439" s="3">
        <f t="shared" si="52"/>
        <v>9538.2631499999989</v>
      </c>
      <c r="H1439" s="3">
        <f t="shared" si="41"/>
        <v>0.7800000000061118</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114911.59</v>
      </c>
      <c r="D1445" s="2">
        <f>'RAS-funkcijski'!E49</f>
        <v>64829.63</v>
      </c>
      <c r="E1445" s="2">
        <v>0</v>
      </c>
      <c r="F1445" s="2">
        <v>0</v>
      </c>
      <c r="G1445" s="3">
        <f t="shared" si="52"/>
        <v>11005.688249999999</v>
      </c>
      <c r="H1445" s="3">
        <f t="shared" si="63"/>
        <v>0.7800000000061118</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561869.55999999994</v>
      </c>
      <c r="D1450" s="2">
        <f>'RAS-funkcijski'!E54</f>
        <v>143297.76</v>
      </c>
      <c r="E1450" s="2">
        <v>0</v>
      </c>
      <c r="F1450" s="2">
        <v>0</v>
      </c>
      <c r="G1450" s="3">
        <f t="shared" si="52"/>
        <v>42423.254000000001</v>
      </c>
      <c r="H1450" s="3">
        <f t="shared" si="63"/>
        <v>0.68000000005122274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552486.96</v>
      </c>
      <c r="D1451" s="2">
        <f>'RAS-funkcijski'!E55</f>
        <v>133125</v>
      </c>
      <c r="E1451" s="2">
        <v>0</v>
      </c>
      <c r="F1451" s="2">
        <v>0</v>
      </c>
      <c r="G1451" s="3">
        <f t="shared" si="52"/>
        <v>41755.584959999993</v>
      </c>
      <c r="H1451" s="3">
        <f t="shared" si="63"/>
        <v>4.0000000037252903E-2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663.61</v>
      </c>
      <c r="D1453" s="2">
        <f>'RAS-funkcijski'!E57</f>
        <v>0</v>
      </c>
      <c r="E1453" s="2">
        <v>0</v>
      </c>
      <c r="F1453" s="2">
        <v>0</v>
      </c>
      <c r="G1453" s="3">
        <f t="shared" si="52"/>
        <v>35.171329999999998</v>
      </c>
      <c r="H1453" s="3">
        <f t="shared" si="63"/>
        <v>0.38999999999998636</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8718.99</v>
      </c>
      <c r="D1454" s="2">
        <f>'RAS-funkcijski'!E58</f>
        <v>10172.76</v>
      </c>
      <c r="E1454" s="2">
        <v>0</v>
      </c>
      <c r="F1454" s="2">
        <v>0</v>
      </c>
      <c r="G1454" s="3">
        <f t="shared" si="52"/>
        <v>1569.4835399999999</v>
      </c>
      <c r="H1454" s="3">
        <f t="shared" si="63"/>
        <v>0.25</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1068024.8</v>
      </c>
      <c r="D1457" s="2">
        <f>'RAS-funkcijski'!E61</f>
        <v>4063429</v>
      </c>
      <c r="E1457" s="2">
        <v>0</v>
      </c>
      <c r="F1457" s="2">
        <v>0</v>
      </c>
      <c r="G1457" s="3">
        <f t="shared" si="52"/>
        <v>524108.31960000005</v>
      </c>
      <c r="H1457" s="3">
        <f t="shared" si="63"/>
        <v>0.19999999995343387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180228.59</v>
      </c>
      <c r="D1458" s="2">
        <f>'RAS-funkcijski'!E62</f>
        <v>0</v>
      </c>
      <c r="E1458" s="2">
        <v>0</v>
      </c>
      <c r="F1458" s="2">
        <v>0</v>
      </c>
      <c r="G1458" s="3">
        <f t="shared" si="52"/>
        <v>10453.25822</v>
      </c>
      <c r="H1458" s="3">
        <f t="shared" si="63"/>
        <v>0.41000000000349246</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776252.24</v>
      </c>
      <c r="D1460" s="2">
        <f>'RAS-funkcijski'!E64</f>
        <v>3840969.86</v>
      </c>
      <c r="E1460" s="2">
        <v>0</v>
      </c>
      <c r="F1460" s="2">
        <v>0</v>
      </c>
      <c r="G1460" s="3">
        <f t="shared" si="52"/>
        <v>507491.51759999996</v>
      </c>
      <c r="H1460" s="3">
        <f t="shared" si="63"/>
        <v>0.38000000012107193</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111543.97</v>
      </c>
      <c r="D1461" s="2">
        <f>'RAS-funkcijski'!E65</f>
        <v>222459.14</v>
      </c>
      <c r="E1461" s="2">
        <v>0</v>
      </c>
      <c r="F1461" s="2">
        <v>0</v>
      </c>
      <c r="G1461" s="3">
        <f t="shared" si="52"/>
        <v>33944.197249999997</v>
      </c>
      <c r="H1461" s="3">
        <f t="shared" si="63"/>
        <v>0.17000000001280569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223301.74000000002</v>
      </c>
      <c r="D1462" s="2">
        <f>'RAS-funkcijski'!E66</f>
        <v>189604.63</v>
      </c>
      <c r="E1462" s="2">
        <v>0</v>
      </c>
      <c r="F1462" s="2">
        <v>0</v>
      </c>
      <c r="G1462" s="3">
        <f t="shared" si="52"/>
        <v>37355.682000000001</v>
      </c>
      <c r="H1462" s="3">
        <f t="shared" si="63"/>
        <v>0.62999999997555278</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198688.23</v>
      </c>
      <c r="D1463" s="2">
        <f>'RAS-funkcijski'!E67</f>
        <v>189325</v>
      </c>
      <c r="E1463" s="2">
        <v>0</v>
      </c>
      <c r="F1463" s="2">
        <v>0</v>
      </c>
      <c r="G1463" s="3">
        <f t="shared" si="52"/>
        <v>36372.308490000003</v>
      </c>
      <c r="H1463" s="3">
        <f t="shared" si="63"/>
        <v>0.23000000001047738</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24613.51</v>
      </c>
      <c r="D1464" s="2">
        <f>'RAS-funkcijski'!E68</f>
        <v>0</v>
      </c>
      <c r="E1464" s="2">
        <v>0</v>
      </c>
      <c r="F1464" s="2">
        <v>0</v>
      </c>
      <c r="G1464" s="3">
        <f t="shared" si="52"/>
        <v>1575.2646399999999</v>
      </c>
      <c r="H1464" s="3">
        <f t="shared" si="63"/>
        <v>0.49000000000160071</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279.63</v>
      </c>
      <c r="E1465" s="2">
        <v>0</v>
      </c>
      <c r="F1465" s="2">
        <v>0</v>
      </c>
      <c r="G1465" s="3">
        <f t="shared" si="52"/>
        <v>36.351900000000001</v>
      </c>
      <c r="H1465" s="3">
        <f t="shared" si="63"/>
        <v>0.37000000000000455</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180504.2</v>
      </c>
      <c r="D1470" s="2">
        <f>'RAS-funkcijski'!E74</f>
        <v>206483.28</v>
      </c>
      <c r="E1470" s="2">
        <v>0</v>
      </c>
      <c r="F1470" s="2">
        <v>0</v>
      </c>
      <c r="G1470" s="3">
        <f t="shared" si="52"/>
        <v>41542.953200000004</v>
      </c>
      <c r="H1470" s="3">
        <f t="shared" si="63"/>
        <v>0.48000000001047738</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1172968.6100000001</v>
      </c>
      <c r="D1471" s="2">
        <f>'RAS-funkcijski'!E75</f>
        <v>1998379.7000000002</v>
      </c>
      <c r="E1471" s="2">
        <v>0</v>
      </c>
      <c r="F1471" s="2">
        <v>0</v>
      </c>
      <c r="G1471" s="3">
        <f t="shared" si="52"/>
        <v>367050.68870999996</v>
      </c>
      <c r="H1471" s="3">
        <f t="shared" si="63"/>
        <v>0.68999999971129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196458.01</v>
      </c>
      <c r="D1472" s="2">
        <f>'RAS-funkcijski'!E76</f>
        <v>347022.19</v>
      </c>
      <c r="E1472" s="2">
        <v>0</v>
      </c>
      <c r="F1472" s="2">
        <v>0</v>
      </c>
      <c r="G1472" s="3">
        <f t="shared" si="52"/>
        <v>64116.172079999997</v>
      </c>
      <c r="H1472" s="3">
        <f t="shared" si="63"/>
        <v>0.20000000001164153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19475</v>
      </c>
      <c r="D1474" s="2">
        <f>'RAS-funkcijski'!E78</f>
        <v>21212.5</v>
      </c>
      <c r="E1474" s="2">
        <v>0</v>
      </c>
      <c r="F1474" s="2">
        <v>0</v>
      </c>
      <c r="G1474" s="3">
        <f t="shared" si="52"/>
        <v>4580.5999999999995</v>
      </c>
      <c r="H1474" s="3">
        <f t="shared" si="63"/>
        <v>0.5</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108456.62</v>
      </c>
      <c r="D1475" s="2">
        <f>'RAS-funkcijski'!E79</f>
        <v>66593.570000000007</v>
      </c>
      <c r="E1475" s="2">
        <v>0</v>
      </c>
      <c r="F1475" s="2">
        <v>0</v>
      </c>
      <c r="G1475" s="3">
        <f t="shared" si="52"/>
        <v>18123.281999999999</v>
      </c>
      <c r="H1475" s="3">
        <f t="shared" si="63"/>
        <v>0.80999999999767169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6370.69</v>
      </c>
      <c r="D1476" s="2">
        <f>'RAS-funkcijski'!E80</f>
        <v>4247.13</v>
      </c>
      <c r="E1476" s="2">
        <v>0</v>
      </c>
      <c r="F1476" s="2">
        <v>0</v>
      </c>
      <c r="G1476" s="3">
        <f t="shared" si="52"/>
        <v>1129.7361999999998</v>
      </c>
      <c r="H1476" s="3">
        <f t="shared" si="63"/>
        <v>0.44000000000050932</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842208.29</v>
      </c>
      <c r="D1477" s="2">
        <f>'RAS-funkcijski'!E81</f>
        <v>1559304.31</v>
      </c>
      <c r="E1477" s="2">
        <v>0</v>
      </c>
      <c r="F1477" s="2">
        <v>0</v>
      </c>
      <c r="G1477" s="3">
        <f t="shared" si="52"/>
        <v>304982.90207000001</v>
      </c>
      <c r="H1477" s="3">
        <f t="shared" si="63"/>
        <v>0.60000000009313226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343634.61</v>
      </c>
      <c r="D1478" s="2">
        <f>'RAS-funkcijski'!E82</f>
        <v>594378.13</v>
      </c>
      <c r="E1478" s="2">
        <v>0</v>
      </c>
      <c r="F1478" s="2">
        <v>0</v>
      </c>
      <c r="G1478" s="3">
        <f t="shared" si="52"/>
        <v>119526.48786000001</v>
      </c>
      <c r="H1478" s="3">
        <f t="shared" si="63"/>
        <v>0.52000000001862645</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99945.5</v>
      </c>
      <c r="D1479" s="2">
        <f>'RAS-funkcijski'!E83</f>
        <v>250000</v>
      </c>
      <c r="E1479" s="2">
        <v>0</v>
      </c>
      <c r="F1479" s="2">
        <v>0</v>
      </c>
      <c r="G1479" s="3">
        <f t="shared" si="52"/>
        <v>47395.694499999998</v>
      </c>
      <c r="H1479" s="3">
        <f t="shared" si="63"/>
        <v>0.5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243689.11</v>
      </c>
      <c r="D1480" s="2">
        <f>'RAS-funkcijski'!E84</f>
        <v>316378.13</v>
      </c>
      <c r="E1480" s="2">
        <v>0</v>
      </c>
      <c r="F1480" s="2">
        <v>0</v>
      </c>
      <c r="G1480" s="3">
        <f t="shared" si="52"/>
        <v>70115.6296</v>
      </c>
      <c r="H1480" s="3">
        <f t="shared" si="63"/>
        <v>0.23999999999068677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28000</v>
      </c>
      <c r="E1483" s="2">
        <v>0</v>
      </c>
      <c r="F1483" s="2">
        <v>0</v>
      </c>
      <c r="G1483" s="3">
        <f t="shared" si="52"/>
        <v>4648</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398580.26999999996</v>
      </c>
      <c r="D1485" s="2">
        <f>'RAS-funkcijski'!E89</f>
        <v>500702.92</v>
      </c>
      <c r="E1485" s="2">
        <v>0</v>
      </c>
      <c r="F1485" s="2">
        <v>0</v>
      </c>
      <c r="G1485" s="3">
        <f t="shared" si="52"/>
        <v>118998.81935000001</v>
      </c>
      <c r="H1485" s="3">
        <f t="shared" si="63"/>
        <v>0.34999999997671694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10000</v>
      </c>
      <c r="D1495" s="2">
        <f>'RAS-funkcijski'!E99</f>
        <v>10000</v>
      </c>
      <c r="E1495" s="2">
        <v>0</v>
      </c>
      <c r="F1495" s="2">
        <v>0</v>
      </c>
      <c r="G1495" s="3">
        <f t="shared" si="52"/>
        <v>2850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10000</v>
      </c>
      <c r="D1499" s="2">
        <f>'RAS-funkcijski'!E103</f>
        <v>10000</v>
      </c>
      <c r="E1499" s="2">
        <v>0</v>
      </c>
      <c r="F1499" s="2">
        <v>0</v>
      </c>
      <c r="G1499" s="3">
        <f t="shared" si="52"/>
        <v>2970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47611.09</v>
      </c>
      <c r="D1500" s="2">
        <f>'RAS-funkcijski'!E104</f>
        <v>57191.43</v>
      </c>
      <c r="E1500" s="2">
        <v>0</v>
      </c>
      <c r="F1500" s="2">
        <v>0</v>
      </c>
      <c r="G1500" s="3">
        <f t="shared" si="52"/>
        <v>16199.395</v>
      </c>
      <c r="H1500" s="3">
        <f t="shared" si="63"/>
        <v>0.51999999999679858</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1915.46</v>
      </c>
      <c r="D1501" s="2">
        <f>'RAS-funkcijski'!E105</f>
        <v>4392.6400000000003</v>
      </c>
      <c r="E1501" s="2">
        <v>0</v>
      </c>
      <c r="F1501" s="2">
        <v>0</v>
      </c>
      <c r="G1501" s="3">
        <f t="shared" si="52"/>
        <v>1080.7747400000001</v>
      </c>
      <c r="H1501" s="3">
        <f t="shared" si="63"/>
        <v>0.81999999999970896</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339053.72</v>
      </c>
      <c r="D1502" s="2">
        <f>'RAS-funkcijski'!E106</f>
        <v>429118.85</v>
      </c>
      <c r="E1502" s="2">
        <v>0</v>
      </c>
      <c r="F1502" s="2">
        <v>0</v>
      </c>
      <c r="G1502" s="3">
        <f t="shared" si="52"/>
        <v>122123.72483999998</v>
      </c>
      <c r="H1502" s="3">
        <f t="shared" si="63"/>
        <v>0.43000000005122274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1029244.9400000001</v>
      </c>
      <c r="D1503" s="2">
        <f>'RAS-funkcijski'!E107</f>
        <v>1184018.51</v>
      </c>
      <c r="E1503" s="2">
        <v>0</v>
      </c>
      <c r="F1503" s="2">
        <v>0</v>
      </c>
      <c r="G1503" s="3">
        <f t="shared" si="52"/>
        <v>349920.04187999998</v>
      </c>
      <c r="H1503" s="3">
        <f t="shared" si="63"/>
        <v>0.54999999993015081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769690.4</v>
      </c>
      <c r="D1504" s="2">
        <f>'RAS-funkcijski'!E108</f>
        <v>797705</v>
      </c>
      <c r="E1504" s="2">
        <v>0</v>
      </c>
      <c r="F1504" s="2">
        <v>0</v>
      </c>
      <c r="G1504" s="3">
        <f t="shared" si="52"/>
        <v>245970.44159999996</v>
      </c>
      <c r="H1504" s="3">
        <f t="shared" si="63"/>
        <v>0.40000000002328306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234825.48</v>
      </c>
      <c r="D1505" s="2">
        <f>'RAS-funkcijski'!E109</f>
        <v>359887.29</v>
      </c>
      <c r="E1505" s="2">
        <v>0</v>
      </c>
      <c r="F1505" s="2">
        <v>0</v>
      </c>
      <c r="G1505" s="3">
        <f t="shared" si="52"/>
        <v>100233.00629999998</v>
      </c>
      <c r="H1505" s="3">
        <f t="shared" si="63"/>
        <v>0.76999999998952262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15481.8</v>
      </c>
      <c r="D1507" s="2">
        <f>'RAS-funkcijski'!E111</f>
        <v>19461.22</v>
      </c>
      <c r="E1507" s="2">
        <v>0</v>
      </c>
      <c r="F1507" s="2">
        <v>0</v>
      </c>
      <c r="G1507" s="3">
        <f t="shared" si="52"/>
        <v>5821.2536799999998</v>
      </c>
      <c r="H1507" s="3">
        <f t="shared" si="63"/>
        <v>0.42000000000189175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9247.26</v>
      </c>
      <c r="D1508" s="2">
        <f>'RAS-funkcijski'!E112</f>
        <v>6965</v>
      </c>
      <c r="E1508" s="2">
        <v>0</v>
      </c>
      <c r="F1508" s="2">
        <v>0</v>
      </c>
      <c r="G1508" s="3">
        <f t="shared" si="52"/>
        <v>2503.14408</v>
      </c>
      <c r="H1508" s="3">
        <f t="shared" si="63"/>
        <v>0.26000000000021828</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6821770.2799999993</v>
      </c>
      <c r="D1510" s="2">
        <f>'RAS-funkcijski'!E114</f>
        <v>7717711.5600000005</v>
      </c>
      <c r="E1510" s="2">
        <v>0</v>
      </c>
      <c r="F1510" s="2">
        <v>0</v>
      </c>
      <c r="G1510" s="3">
        <f t="shared" si="52"/>
        <v>2448291.2740000002</v>
      </c>
      <c r="H1510" s="3">
        <f t="shared" si="63"/>
        <v>0.7199999988079071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1097796.45</v>
      </c>
      <c r="D1511" s="2">
        <f>'RAS-funkcijski'!E115</f>
        <v>2933263.25</v>
      </c>
      <c r="E1511" s="2">
        <v>0</v>
      </c>
      <c r="F1511" s="2">
        <v>0</v>
      </c>
      <c r="G1511" s="3">
        <f t="shared" si="52"/>
        <v>773039.84745</v>
      </c>
      <c r="H1511" s="3">
        <f t="shared" si="63"/>
        <v>0.69999999995343387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181335.1</v>
      </c>
      <c r="D1512" s="2">
        <f>'RAS-funkcijski'!E116</f>
        <v>215179.42</v>
      </c>
      <c r="E1512" s="2">
        <v>0</v>
      </c>
      <c r="F1512" s="2">
        <v>0</v>
      </c>
      <c r="G1512" s="3">
        <f t="shared" si="52"/>
        <v>68509.721279999998</v>
      </c>
      <c r="H1512" s="3">
        <f t="shared" si="63"/>
        <v>0.52000000001862645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916461.35</v>
      </c>
      <c r="D1513" s="2">
        <f>'RAS-funkcijski'!E117</f>
        <v>2718083.83</v>
      </c>
      <c r="E1513" s="2">
        <v>0</v>
      </c>
      <c r="F1513" s="2">
        <v>0</v>
      </c>
      <c r="G1513" s="3">
        <f t="shared" si="52"/>
        <v>717847.07813000004</v>
      </c>
      <c r="H1513" s="3">
        <f t="shared" si="63"/>
        <v>0.51999999990221113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2638286.84</v>
      </c>
      <c r="D1514" s="2">
        <f>'RAS-funkcijski'!E118</f>
        <v>3343145.7</v>
      </c>
      <c r="E1514" s="2">
        <v>0</v>
      </c>
      <c r="F1514" s="2">
        <v>0</v>
      </c>
      <c r="G1514" s="3">
        <f t="shared" si="52"/>
        <v>1063001.9193600002</v>
      </c>
      <c r="H1514" s="3">
        <f t="shared" si="63"/>
        <v>0.4599999999627471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2454326.1</v>
      </c>
      <c r="E1515" s="2">
        <v>0</v>
      </c>
      <c r="F1515" s="2">
        <v>0</v>
      </c>
      <c r="G1515" s="3">
        <f t="shared" si="52"/>
        <v>564495.00300000003</v>
      </c>
      <c r="H1515" s="3">
        <f t="shared" si="63"/>
        <v>0.10000000009313226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2638286.84</v>
      </c>
      <c r="D1516" s="2">
        <f>'RAS-funkcijski'!E120</f>
        <v>888819.6</v>
      </c>
      <c r="E1516" s="2">
        <v>0</v>
      </c>
      <c r="F1516" s="2">
        <v>0</v>
      </c>
      <c r="G1516" s="3">
        <f t="shared" si="52"/>
        <v>512247.42064000003</v>
      </c>
      <c r="H1516" s="3">
        <f t="shared" si="63"/>
        <v>0.56000000017229468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228345.86</v>
      </c>
      <c r="D1518" s="2">
        <f>'RAS-funkcijski'!E122</f>
        <v>182580</v>
      </c>
      <c r="E1518" s="2">
        <v>0</v>
      </c>
      <c r="F1518" s="2">
        <v>0</v>
      </c>
      <c r="G1518" s="3">
        <f t="shared" si="52"/>
        <v>70033.691479999994</v>
      </c>
      <c r="H1518" s="3">
        <f t="shared" si="63"/>
        <v>0.14000000001396984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30280</v>
      </c>
      <c r="E1519" s="2">
        <v>0</v>
      </c>
      <c r="F1519" s="2">
        <v>0</v>
      </c>
      <c r="G1519" s="3">
        <f t="shared" si="52"/>
        <v>7206.6399999999994</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228345.86</v>
      </c>
      <c r="D1520" s="2">
        <f>'RAS-funkcijski'!E124</f>
        <v>152300</v>
      </c>
      <c r="E1520" s="2">
        <v>0</v>
      </c>
      <c r="F1520" s="2">
        <v>0</v>
      </c>
      <c r="G1520" s="3">
        <f t="shared" si="52"/>
        <v>63953.503199999992</v>
      </c>
      <c r="H1520" s="3">
        <f t="shared" si="63"/>
        <v>0.14000000001396984</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949702.96</v>
      </c>
      <c r="D1522" s="2">
        <f>'RAS-funkcijski'!E126</f>
        <v>221056.21</v>
      </c>
      <c r="E1522" s="2">
        <v>0</v>
      </c>
      <c r="F1522" s="2">
        <v>0</v>
      </c>
      <c r="G1522" s="3">
        <f t="shared" si="52"/>
        <v>169801.47636</v>
      </c>
      <c r="H1522" s="3">
        <f t="shared" si="63"/>
        <v>0.25000000002910383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13437.59</v>
      </c>
      <c r="D1523" s="2">
        <f>'RAS-funkcijski'!E127</f>
        <v>57942.66</v>
      </c>
      <c r="E1523" s="2">
        <v>0</v>
      </c>
      <c r="F1523" s="2">
        <v>0</v>
      </c>
      <c r="G1523" s="3">
        <f t="shared" si="52"/>
        <v>15906.717930000001</v>
      </c>
      <c r="H1523" s="3">
        <f t="shared" si="63"/>
        <v>0.74999999999636202</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1894200.58</v>
      </c>
      <c r="D1524" s="2">
        <f>'RAS-funkcijski'!E128</f>
        <v>979723.74</v>
      </c>
      <c r="E1524" s="2">
        <v>0</v>
      </c>
      <c r="F1524" s="2">
        <v>0</v>
      </c>
      <c r="G1524" s="3">
        <f t="shared" si="52"/>
        <v>477852.35944000003</v>
      </c>
      <c r="H1524" s="3">
        <f t="shared" si="63"/>
        <v>0.67999999993480742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811717.85000000009</v>
      </c>
      <c r="D1525" s="2">
        <f>'RAS-funkcijski'!E129</f>
        <v>1636609.63</v>
      </c>
      <c r="E1525" s="2">
        <v>0</v>
      </c>
      <c r="F1525" s="2">
        <v>0</v>
      </c>
      <c r="G1525" s="3">
        <f t="shared" si="52"/>
        <v>510617.13874999998</v>
      </c>
      <c r="H1525" s="3">
        <f t="shared" si="63"/>
        <v>0.52000000001862645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1088.5</v>
      </c>
      <c r="D1526" s="2">
        <f>'RAS-funkcijski'!E130</f>
        <v>31018.1</v>
      </c>
      <c r="E1526" s="2">
        <v>0</v>
      </c>
      <c r="F1526" s="2">
        <v>0</v>
      </c>
      <c r="G1526" s="3">
        <f t="shared" si="52"/>
        <v>7953.7121999999999</v>
      </c>
      <c r="H1526" s="3">
        <f t="shared" si="63"/>
        <v>0.59999999999854481</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20210.59</v>
      </c>
      <c r="E1527" s="2">
        <v>0</v>
      </c>
      <c r="F1527" s="2">
        <v>0</v>
      </c>
      <c r="G1527" s="3">
        <f t="shared" si="52"/>
        <v>5133.4898599999997</v>
      </c>
      <c r="H1527" s="3">
        <f t="shared" si="63"/>
        <v>0.40999999999985448</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1088.5</v>
      </c>
      <c r="D1528" s="2">
        <f>'RAS-funkcijski'!E132</f>
        <v>10807.51</v>
      </c>
      <c r="E1528" s="2">
        <v>0</v>
      </c>
      <c r="F1528" s="2">
        <v>0</v>
      </c>
      <c r="G1528" s="3">
        <f t="shared" si="52"/>
        <v>2906.0505600000001</v>
      </c>
      <c r="H1528" s="3">
        <f t="shared" si="63"/>
        <v>0.98999999999978172</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139334.76</v>
      </c>
      <c r="D1529" s="2">
        <f>'RAS-funkcijski'!E133</f>
        <v>972455.88</v>
      </c>
      <c r="E1529" s="2">
        <v>0</v>
      </c>
      <c r="F1529" s="2">
        <v>0</v>
      </c>
      <c r="G1529" s="3">
        <f t="shared" si="52"/>
        <v>268867.80108</v>
      </c>
      <c r="H1529" s="3">
        <f t="shared" si="63"/>
        <v>0.35999999998603016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43.74</v>
      </c>
      <c r="D1531" s="2">
        <f>'RAS-funkcijski'!E135</f>
        <v>0</v>
      </c>
      <c r="E1531" s="2">
        <v>0</v>
      </c>
      <c r="F1531" s="2">
        <v>0</v>
      </c>
      <c r="G1531" s="3">
        <f t="shared" si="52"/>
        <v>5.7299400000000009</v>
      </c>
      <c r="H1531" s="3">
        <f t="shared" si="63"/>
        <v>0.25999999999999801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517350.21</v>
      </c>
      <c r="D1534" s="2">
        <f>'RAS-funkcijski'!E138</f>
        <v>422463.17</v>
      </c>
      <c r="E1534" s="2">
        <v>0</v>
      </c>
      <c r="F1534" s="2">
        <v>0</v>
      </c>
      <c r="G1534" s="3">
        <f t="shared" si="52"/>
        <v>182545.0577</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153900.64000000001</v>
      </c>
      <c r="D1536" s="2">
        <f>'RAS-funkcijski'!E140</f>
        <v>210672.48</v>
      </c>
      <c r="E1536" s="2">
        <v>0</v>
      </c>
      <c r="F1536" s="2">
        <v>0</v>
      </c>
      <c r="G1536" s="3">
        <f t="shared" si="52"/>
        <v>78233.401600000012</v>
      </c>
      <c r="H1536" s="3">
        <f t="shared" si="63"/>
        <v>0.83999999999650754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19111663.909999996</v>
      </c>
      <c r="D1537" s="14">
        <f>'RAS-funkcijski'!E141</f>
        <v>26838091.110000003</v>
      </c>
      <c r="E1537" s="14">
        <v>0</v>
      </c>
      <c r="F1537" s="14">
        <v>0</v>
      </c>
      <c r="G1537" s="15">
        <f t="shared" si="52"/>
        <v>9971934.9198100008</v>
      </c>
      <c r="H1537" s="15">
        <f t="shared" si="63"/>
        <v>0.20000000670552254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33047.339999999997</v>
      </c>
      <c r="D1538" s="7">
        <f>'P-VRIO'!E5</f>
        <v>1745484.05</v>
      </c>
      <c r="E1538" s="7">
        <v>0</v>
      </c>
      <c r="F1538" s="7">
        <v>0</v>
      </c>
      <c r="G1538" s="8">
        <f t="shared" si="52"/>
        <v>3524.0154400000001</v>
      </c>
      <c r="H1538" s="8">
        <f t="shared" si="63"/>
        <v>0.39000000004307367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1216861.6200000001</v>
      </c>
      <c r="E1539" s="2">
        <v>0</v>
      </c>
      <c r="F1539" s="2">
        <v>0</v>
      </c>
      <c r="G1539" s="3">
        <f t="shared" si="52"/>
        <v>4867.4464800000005</v>
      </c>
      <c r="H1539" s="3">
        <f t="shared" si="63"/>
        <v>0.37999999988824129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1216861.6200000001</v>
      </c>
      <c r="E1540" s="2">
        <v>0</v>
      </c>
      <c r="F1540" s="2">
        <v>0</v>
      </c>
      <c r="G1540" s="3">
        <f t="shared" si="52"/>
        <v>7301.1697200000008</v>
      </c>
      <c r="H1540" s="3">
        <f t="shared" si="63"/>
        <v>0.37999999988824129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1380.37</v>
      </c>
      <c r="E1541" s="2">
        <v>0</v>
      </c>
      <c r="F1541" s="2">
        <v>0</v>
      </c>
      <c r="G1541" s="3">
        <f t="shared" si="52"/>
        <v>11.042959999999999</v>
      </c>
      <c r="H1541" s="3">
        <f t="shared" si="63"/>
        <v>0.36999999999989086</v>
      </c>
      <c r="I1541" s="11">
        <f t="shared" ref="I1541:I1546" si="64">G1541*H1541</f>
        <v>4.0858951999987942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1215481.25</v>
      </c>
      <c r="E1542" s="2">
        <v>0</v>
      </c>
      <c r="F1542" s="2">
        <v>0</v>
      </c>
      <c r="G1542" s="3">
        <f t="shared" si="52"/>
        <v>12154.8125</v>
      </c>
      <c r="H1542" s="3">
        <f t="shared" si="63"/>
        <v>0.25</v>
      </c>
      <c r="I1542" s="11">
        <f t="shared" si="64"/>
        <v>3038.703125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33047.339999999997</v>
      </c>
      <c r="D1555" s="2">
        <f>'P-VRIO'!E22</f>
        <v>528622.42999999993</v>
      </c>
      <c r="E1555" s="2">
        <v>0</v>
      </c>
      <c r="F1555" s="2">
        <v>0</v>
      </c>
      <c r="G1555" s="3">
        <f t="shared" si="52"/>
        <v>19625.259599999998</v>
      </c>
      <c r="H1555" s="3">
        <f t="shared" si="63"/>
        <v>0.76999999993131496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33047.339999999997</v>
      </c>
      <c r="D1556" s="2">
        <f>'P-VRIO'!E23</f>
        <v>528008.31999999995</v>
      </c>
      <c r="E1556" s="2">
        <v>0</v>
      </c>
      <c r="F1556" s="2">
        <v>0</v>
      </c>
      <c r="G1556" s="3">
        <f t="shared" si="52"/>
        <v>20692.215619999999</v>
      </c>
      <c r="H1556" s="3">
        <f t="shared" si="63"/>
        <v>0.6599999999452848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33047.339999999997</v>
      </c>
      <c r="D1558" s="2">
        <f>'P-VRIO'!E25</f>
        <v>16475.38</v>
      </c>
      <c r="E1558" s="2">
        <v>0</v>
      </c>
      <c r="F1558" s="2">
        <v>0</v>
      </c>
      <c r="G1558" s="3">
        <f t="shared" si="52"/>
        <v>1385.9601000000002</v>
      </c>
      <c r="H1558" s="3">
        <f t="shared" si="63"/>
        <v>0.71999999999752617</v>
      </c>
      <c r="I1558" s="11">
        <f t="shared" si="66"/>
        <v>997.8912719965715</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511532.94</v>
      </c>
      <c r="E1561" s="2">
        <v>0</v>
      </c>
      <c r="F1561" s="2">
        <v>0</v>
      </c>
      <c r="G1561" s="3">
        <f t="shared" si="52"/>
        <v>24553.581119999999</v>
      </c>
      <c r="H1561" s="3">
        <f t="shared" si="63"/>
        <v>5.9999999997671694E-2</v>
      </c>
      <c r="I1561" s="11">
        <f t="shared" si="66"/>
        <v>1473.2148671428317</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614.11</v>
      </c>
      <c r="E1563" s="2">
        <v>0</v>
      </c>
      <c r="F1563" s="2">
        <v>0</v>
      </c>
      <c r="G1563" s="3">
        <f t="shared" si="52"/>
        <v>31.933720000000001</v>
      </c>
      <c r="H1563" s="3">
        <f t="shared" si="63"/>
        <v>0.11000000000001364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614.11</v>
      </c>
      <c r="E1565" s="2">
        <v>0</v>
      </c>
      <c r="F1565" s="2">
        <v>0</v>
      </c>
      <c r="G1565" s="3">
        <f t="shared" si="52"/>
        <v>34.390160000000002</v>
      </c>
      <c r="H1565" s="3">
        <f t="shared" si="63"/>
        <v>0.11000000000001364</v>
      </c>
      <c r="I1565" s="11">
        <f t="shared" si="67"/>
        <v>3.7829176000004692</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2292679.4300000002</v>
      </c>
      <c r="D1582" s="7"/>
      <c r="E1582" s="7">
        <v>0</v>
      </c>
      <c r="F1582" s="7">
        <v>0</v>
      </c>
      <c r="G1582" s="8">
        <f t="shared" ref="G1582:G1686" si="70">B1582/1000*C1582</f>
        <v>2292.6794300000001</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41740972.470000006</v>
      </c>
      <c r="D1583" s="2">
        <v>0</v>
      </c>
      <c r="E1583" s="2">
        <v>0</v>
      </c>
      <c r="F1583" s="2">
        <v>0</v>
      </c>
      <c r="G1583" s="3">
        <f t="shared" si="70"/>
        <v>83481.944940000016</v>
      </c>
      <c r="H1583" s="3">
        <f t="shared" si="71"/>
        <v>0.4700000062584877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7731184.5899999999</v>
      </c>
      <c r="D1584" s="2">
        <v>0</v>
      </c>
      <c r="E1584" s="2">
        <v>0</v>
      </c>
      <c r="F1584" s="2">
        <v>0</v>
      </c>
      <c r="G1584" s="3">
        <f t="shared" si="70"/>
        <v>23193.553769999999</v>
      </c>
      <c r="H1584" s="3">
        <f t="shared" si="71"/>
        <v>0.41000000014901161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18700643.560000002</v>
      </c>
      <c r="D1585" s="2">
        <v>0</v>
      </c>
      <c r="E1585" s="2">
        <v>0</v>
      </c>
      <c r="F1585" s="2">
        <v>0</v>
      </c>
      <c r="G1585" s="3">
        <f t="shared" si="70"/>
        <v>74802.574240000016</v>
      </c>
      <c r="H1585" s="3">
        <f t="shared" si="71"/>
        <v>0.43999999761581421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4654953.24</v>
      </c>
      <c r="D1586" s="2">
        <v>0</v>
      </c>
      <c r="E1586" s="2">
        <v>0</v>
      </c>
      <c r="F1586" s="2">
        <v>0</v>
      </c>
      <c r="G1586" s="3">
        <f t="shared" si="70"/>
        <v>23274.766200000002</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6577531.6699999999</v>
      </c>
      <c r="D1587" s="2">
        <v>0</v>
      </c>
      <c r="E1587" s="2">
        <v>0</v>
      </c>
      <c r="F1587" s="2">
        <v>0</v>
      </c>
      <c r="G1587" s="3">
        <f t="shared" si="70"/>
        <v>39465.190020000002</v>
      </c>
      <c r="H1587" s="3">
        <f t="shared" si="71"/>
        <v>0.33000000007450581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25810.44</v>
      </c>
      <c r="D1588" s="2">
        <v>0</v>
      </c>
      <c r="E1588" s="2">
        <v>0</v>
      </c>
      <c r="F1588" s="2">
        <v>0</v>
      </c>
      <c r="G1588" s="3">
        <f t="shared" si="70"/>
        <v>180.67308</v>
      </c>
      <c r="H1588" s="3">
        <f t="shared" si="71"/>
        <v>0.43999999999869033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860745.73</v>
      </c>
      <c r="D1589" s="2">
        <v>0</v>
      </c>
      <c r="E1589" s="2">
        <v>0</v>
      </c>
      <c r="F1589" s="2">
        <v>0</v>
      </c>
      <c r="G1589" s="3">
        <f t="shared" si="70"/>
        <v>6885.9658399999998</v>
      </c>
      <c r="H1589" s="3">
        <f t="shared" si="71"/>
        <v>0.27000000001862645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2148015.89</v>
      </c>
      <c r="D1590" s="2">
        <v>0</v>
      </c>
      <c r="E1590" s="2">
        <v>0</v>
      </c>
      <c r="F1590" s="2">
        <v>0</v>
      </c>
      <c r="G1590" s="3">
        <f>B1590/1000*C1590</f>
        <v>19332.14301</v>
      </c>
      <c r="H1590" s="3">
        <f>ABS(C1590-ROUND(C1590,0))</f>
        <v>0.10999999986961484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1012202.08</v>
      </c>
      <c r="D1591" s="2">
        <v>0</v>
      </c>
      <c r="E1591" s="2">
        <v>0</v>
      </c>
      <c r="F1591" s="2">
        <v>0</v>
      </c>
      <c r="G1591" s="3">
        <f t="shared" si="70"/>
        <v>10122.0208</v>
      </c>
      <c r="H1591" s="3">
        <f t="shared" si="71"/>
        <v>7.9999999958090484E-2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3220524.28</v>
      </c>
      <c r="D1592" s="2">
        <v>0</v>
      </c>
      <c r="E1592" s="2">
        <v>0</v>
      </c>
      <c r="F1592" s="2">
        <v>0</v>
      </c>
      <c r="G1592" s="3">
        <f t="shared" si="70"/>
        <v>35425.767079999998</v>
      </c>
      <c r="H1592" s="3">
        <f t="shared" si="71"/>
        <v>0.27999999979510903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200860.23</v>
      </c>
      <c r="D1593" s="2">
        <v>0</v>
      </c>
      <c r="E1593" s="2">
        <v>0</v>
      </c>
      <c r="F1593" s="2">
        <v>0</v>
      </c>
      <c r="G1593" s="3">
        <f t="shared" si="70"/>
        <v>2410.32276</v>
      </c>
      <c r="H1593" s="3">
        <f t="shared" si="71"/>
        <v>0.23000000001047738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8551353.2300000004</v>
      </c>
      <c r="D1594" s="2">
        <v>0</v>
      </c>
      <c r="E1594" s="2">
        <v>0</v>
      </c>
      <c r="F1594" s="2">
        <v>0</v>
      </c>
      <c r="G1594" s="3">
        <f t="shared" si="70"/>
        <v>111167.59199</v>
      </c>
      <c r="H1594" s="3">
        <f t="shared" si="71"/>
        <v>0.23000000044703484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1661339.31</v>
      </c>
      <c r="D1595" s="2">
        <v>0</v>
      </c>
      <c r="E1595" s="2">
        <v>0</v>
      </c>
      <c r="F1595" s="2">
        <v>0</v>
      </c>
      <c r="G1595" s="3">
        <f t="shared" si="70"/>
        <v>23258.750340000002</v>
      </c>
      <c r="H1595" s="3">
        <f t="shared" si="71"/>
        <v>0.31000000005587935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1661339.31</v>
      </c>
      <c r="D1599" s="2">
        <v>0</v>
      </c>
      <c r="E1599" s="2">
        <v>0</v>
      </c>
      <c r="F1599" s="2">
        <v>0</v>
      </c>
      <c r="G1599" s="3">
        <f t="shared" si="70"/>
        <v>29904.10758</v>
      </c>
      <c r="H1599" s="3">
        <f t="shared" si="71"/>
        <v>0.31000000005587935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5096451.78</v>
      </c>
      <c r="D1601" s="2">
        <v>0</v>
      </c>
      <c r="E1601" s="2">
        <v>0</v>
      </c>
      <c r="F1601" s="2">
        <v>0</v>
      </c>
      <c r="G1601" s="3">
        <f>B1601/1000*C1601</f>
        <v>101929.0356</v>
      </c>
      <c r="H1601" s="3">
        <f>ABS(C1601-ROUND(C1601,0))</f>
        <v>0.21999999973922968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34845369.780000001</v>
      </c>
      <c r="D1602" s="2">
        <v>0</v>
      </c>
      <c r="E1602" s="2">
        <v>0</v>
      </c>
      <c r="F1602" s="2">
        <v>0</v>
      </c>
      <c r="G1602" s="3">
        <f t="shared" si="70"/>
        <v>731752.76538000011</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5915443.5300000003</v>
      </c>
      <c r="D1603" s="2">
        <v>0</v>
      </c>
      <c r="E1603" s="2">
        <v>0</v>
      </c>
      <c r="F1603" s="2">
        <v>0</v>
      </c>
      <c r="G1603" s="3">
        <f t="shared" si="70"/>
        <v>130139.75766</v>
      </c>
      <c r="H1603" s="3">
        <f t="shared" si="71"/>
        <v>0.46999999973922968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18555510.329999998</v>
      </c>
      <c r="D1604" s="2">
        <v>0</v>
      </c>
      <c r="E1604" s="2">
        <v>0</v>
      </c>
      <c r="F1604" s="2">
        <v>0</v>
      </c>
      <c r="G1604" s="3">
        <f t="shared" si="70"/>
        <v>426776.73758999998</v>
      </c>
      <c r="H1604" s="3">
        <f t="shared" si="71"/>
        <v>0.32999999821186066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4283334.38</v>
      </c>
      <c r="D1605" s="2">
        <v>0</v>
      </c>
      <c r="E1605" s="2">
        <v>0</v>
      </c>
      <c r="F1605" s="2">
        <v>0</v>
      </c>
      <c r="G1605" s="3">
        <f t="shared" si="70"/>
        <v>102800.02512000001</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6939357.0199999996</v>
      </c>
      <c r="D1606" s="2">
        <v>0</v>
      </c>
      <c r="E1606" s="2">
        <v>0</v>
      </c>
      <c r="F1606" s="2">
        <v>0</v>
      </c>
      <c r="G1606" s="3">
        <f t="shared" si="70"/>
        <v>173483.92550000001</v>
      </c>
      <c r="H1606" s="3">
        <f t="shared" si="71"/>
        <v>1.9999999552965164E-2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21829.07</v>
      </c>
      <c r="D1607" s="2">
        <v>0</v>
      </c>
      <c r="E1607" s="2">
        <v>0</v>
      </c>
      <c r="F1607" s="2">
        <v>0</v>
      </c>
      <c r="G1607" s="3">
        <f t="shared" si="70"/>
        <v>567.55581999999993</v>
      </c>
      <c r="H1607" s="3">
        <f t="shared" si="71"/>
        <v>6.9999999999708962E-2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858301.66</v>
      </c>
      <c r="D1608" s="2">
        <v>0</v>
      </c>
      <c r="E1608" s="2">
        <v>0</v>
      </c>
      <c r="F1608" s="2">
        <v>0</v>
      </c>
      <c r="G1608" s="3">
        <f t="shared" si="70"/>
        <v>23174.144820000001</v>
      </c>
      <c r="H1608" s="3">
        <f t="shared" si="71"/>
        <v>0.33999999996740371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1952494.34</v>
      </c>
      <c r="D1609" s="2">
        <v>0</v>
      </c>
      <c r="E1609" s="2">
        <v>0</v>
      </c>
      <c r="F1609" s="2">
        <v>0</v>
      </c>
      <c r="G1609" s="3">
        <f>B1609/1000*C1609</f>
        <v>54669.841520000002</v>
      </c>
      <c r="H1609" s="3">
        <f>ABS(C1609-ROUND(C1609,0))</f>
        <v>0.34000000008381903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1036982.37</v>
      </c>
      <c r="D1610" s="2">
        <v>0</v>
      </c>
      <c r="E1610" s="2">
        <v>0</v>
      </c>
      <c r="F1610" s="2">
        <v>0</v>
      </c>
      <c r="G1610" s="3">
        <f t="shared" si="70"/>
        <v>30072.488730000001</v>
      </c>
      <c r="H1610" s="3">
        <f t="shared" si="71"/>
        <v>0.36999999999534339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3194589.72</v>
      </c>
      <c r="D1611" s="2">
        <v>0</v>
      </c>
      <c r="E1611" s="2">
        <v>0</v>
      </c>
      <c r="F1611" s="2">
        <v>0</v>
      </c>
      <c r="G1611" s="3">
        <f t="shared" si="70"/>
        <v>95837.691600000006</v>
      </c>
      <c r="H1611" s="3">
        <f t="shared" si="71"/>
        <v>0.27999999979510903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268621.77</v>
      </c>
      <c r="D1612" s="2">
        <v>0</v>
      </c>
      <c r="E1612" s="2">
        <v>0</v>
      </c>
      <c r="F1612" s="2">
        <v>0</v>
      </c>
      <c r="G1612" s="3">
        <f t="shared" si="70"/>
        <v>8327.2748700000011</v>
      </c>
      <c r="H1612" s="3">
        <f t="shared" si="71"/>
        <v>0.22999999998137355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6969982.6799999997</v>
      </c>
      <c r="D1613" s="2">
        <v>0</v>
      </c>
      <c r="E1613" s="2">
        <v>0</v>
      </c>
      <c r="F1613" s="2">
        <v>0</v>
      </c>
      <c r="G1613" s="3">
        <f t="shared" si="70"/>
        <v>223039.44576</v>
      </c>
      <c r="H1613" s="3">
        <f t="shared" si="71"/>
        <v>0.32000000029802322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1661339.31</v>
      </c>
      <c r="D1614" s="2">
        <v>0</v>
      </c>
      <c r="E1614" s="2">
        <v>0</v>
      </c>
      <c r="F1614" s="2">
        <v>0</v>
      </c>
      <c r="G1614" s="3">
        <f t="shared" si="70"/>
        <v>54824.197230000005</v>
      </c>
      <c r="H1614" s="3">
        <f t="shared" si="71"/>
        <v>0.31000000005587935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1661339.31</v>
      </c>
      <c r="D1618" s="2">
        <v>0</v>
      </c>
      <c r="E1618" s="2">
        <v>0</v>
      </c>
      <c r="F1618" s="2">
        <v>0</v>
      </c>
      <c r="G1618" s="3">
        <f t="shared" si="70"/>
        <v>61469.554469999995</v>
      </c>
      <c r="H1618" s="3">
        <f t="shared" si="71"/>
        <v>0.31000000005587935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1743093.93</v>
      </c>
      <c r="D1620" s="2">
        <v>0</v>
      </c>
      <c r="E1620" s="2">
        <v>0</v>
      </c>
      <c r="F1620" s="2">
        <v>0</v>
      </c>
      <c r="G1620" s="3">
        <f>B1620/1000*C1620</f>
        <v>67980.663270000005</v>
      </c>
      <c r="H1620" s="3">
        <f>ABS(C1620-ROUND(C1620,0))</f>
        <v>7.000000006519258E-2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9188282.1200000048</v>
      </c>
      <c r="D1621" s="2">
        <v>0</v>
      </c>
      <c r="E1621" s="2">
        <v>0</v>
      </c>
      <c r="F1621" s="2">
        <v>0</v>
      </c>
      <c r="G1621" s="3">
        <f t="shared" si="70"/>
        <v>367531.2848000002</v>
      </c>
      <c r="H1621" s="3">
        <f t="shared" si="71"/>
        <v>0.12000000476837158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544668.30000000005</v>
      </c>
      <c r="D1622" s="2">
        <v>0</v>
      </c>
      <c r="E1622" s="2">
        <v>0</v>
      </c>
      <c r="F1622" s="2">
        <v>0</v>
      </c>
      <c r="G1622" s="3">
        <f t="shared" si="70"/>
        <v>22331.400300000001</v>
      </c>
      <c r="H1622" s="3">
        <f t="shared" si="71"/>
        <v>0.30000000004656613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462910.28</v>
      </c>
      <c r="D1623" s="2">
        <v>0</v>
      </c>
      <c r="E1623" s="2">
        <v>0</v>
      </c>
      <c r="F1623" s="2">
        <v>0</v>
      </c>
      <c r="G1623" s="3">
        <f t="shared" si="70"/>
        <v>19442.231760000002</v>
      </c>
      <c r="H1623" s="3">
        <f t="shared" si="71"/>
        <v>0.28000000002793968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42000</v>
      </c>
      <c r="D1624" s="2">
        <v>0</v>
      </c>
      <c r="E1624" s="2">
        <v>0</v>
      </c>
      <c r="F1624" s="2">
        <v>0</v>
      </c>
      <c r="G1624" s="3">
        <f t="shared" si="70"/>
        <v>1805.9999999999998</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176547.88</v>
      </c>
      <c r="D1625" s="2">
        <v>0</v>
      </c>
      <c r="E1625" s="2">
        <v>0</v>
      </c>
      <c r="F1625" s="2">
        <v>0</v>
      </c>
      <c r="G1625" s="3">
        <f t="shared" si="70"/>
        <v>7768.1067199999998</v>
      </c>
      <c r="H1625" s="3">
        <f t="shared" si="71"/>
        <v>0.11999999999534339</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244362.4</v>
      </c>
      <c r="D1627" s="2">
        <v>0</v>
      </c>
      <c r="E1627" s="2">
        <v>0</v>
      </c>
      <c r="F1627" s="2">
        <v>0</v>
      </c>
      <c r="G1627" s="3">
        <f t="shared" si="70"/>
        <v>11240.670399999999</v>
      </c>
      <c r="H1627" s="3">
        <f t="shared" si="71"/>
        <v>0.39999999999417923</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79092.210000000006</v>
      </c>
      <c r="D1628" s="2">
        <v>0</v>
      </c>
      <c r="E1628" s="2">
        <v>0</v>
      </c>
      <c r="F1628" s="2">
        <v>0</v>
      </c>
      <c r="G1628" s="3">
        <f t="shared" si="70"/>
        <v>3717.3338700000004</v>
      </c>
      <c r="H1628" s="3">
        <f t="shared" si="71"/>
        <v>0.21000000000640284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79092.210000000006</v>
      </c>
      <c r="D1634" s="2">
        <v>0</v>
      </c>
      <c r="E1634" s="2">
        <v>0</v>
      </c>
      <c r="F1634" s="2">
        <v>0</v>
      </c>
      <c r="G1634" s="3">
        <f t="shared" si="70"/>
        <v>4191.8871300000001</v>
      </c>
      <c r="H1634" s="3">
        <f t="shared" si="71"/>
        <v>0.21000000000640284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21270.84</v>
      </c>
      <c r="D1635" s="2">
        <v>0</v>
      </c>
      <c r="E1635" s="2">
        <v>0</v>
      </c>
      <c r="F1635" s="2">
        <v>0</v>
      </c>
      <c r="G1635" s="3">
        <f t="shared" si="70"/>
        <v>1148.62536</v>
      </c>
      <c r="H1635" s="3">
        <f t="shared" si="71"/>
        <v>0.15999999999985448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12073.31</v>
      </c>
      <c r="D1636" s="2">
        <v>0</v>
      </c>
      <c r="E1636" s="2">
        <v>0</v>
      </c>
      <c r="F1636" s="2">
        <v>0</v>
      </c>
      <c r="G1636" s="3">
        <f t="shared" si="70"/>
        <v>664.03205000000003</v>
      </c>
      <c r="H1636" s="3">
        <f t="shared" si="71"/>
        <v>0.30999999999949068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17447.68</v>
      </c>
      <c r="D1637" s="2">
        <v>0</v>
      </c>
      <c r="E1637" s="2">
        <v>0</v>
      </c>
      <c r="F1637" s="2">
        <v>0</v>
      </c>
      <c r="G1637" s="3">
        <f t="shared" si="70"/>
        <v>977.07008000000008</v>
      </c>
      <c r="H1637" s="3">
        <f t="shared" si="71"/>
        <v>0.31999999999970896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28300.38</v>
      </c>
      <c r="D1638" s="2">
        <v>0</v>
      </c>
      <c r="E1638" s="2">
        <v>0</v>
      </c>
      <c r="F1638" s="2">
        <v>0</v>
      </c>
      <c r="G1638" s="3">
        <f t="shared" si="70"/>
        <v>1613.12166</v>
      </c>
      <c r="H1638" s="3">
        <f t="shared" si="71"/>
        <v>0.38000000000101863</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2665.81</v>
      </c>
      <c r="D1669" s="2">
        <v>0</v>
      </c>
      <c r="E1669" s="2">
        <v>0</v>
      </c>
      <c r="F1669" s="2">
        <v>0</v>
      </c>
      <c r="G1669" s="3">
        <f t="shared" si="70"/>
        <v>234.59127999999998</v>
      </c>
      <c r="H1669" s="3">
        <f t="shared" si="71"/>
        <v>0.19000000000005457</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2665.81</v>
      </c>
      <c r="D1670" s="2">
        <v>0</v>
      </c>
      <c r="E1670" s="2">
        <v>0</v>
      </c>
      <c r="F1670" s="2">
        <v>0</v>
      </c>
      <c r="G1670" s="3">
        <f t="shared" si="70"/>
        <v>237.25708999999998</v>
      </c>
      <c r="H1670" s="3">
        <f t="shared" si="71"/>
        <v>0.19000000000005457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8643613.8200000003</v>
      </c>
      <c r="D1681" s="2">
        <v>0</v>
      </c>
      <c r="E1681" s="2">
        <v>0</v>
      </c>
      <c r="F1681" s="2">
        <v>0</v>
      </c>
      <c r="G1681" s="3">
        <f t="shared" si="70"/>
        <v>864361.3820000001</v>
      </c>
      <c r="H1681" s="3">
        <f t="shared" si="71"/>
        <v>0.17999999970197678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2183083.9300000002</v>
      </c>
      <c r="D1682" s="2">
        <v>0</v>
      </c>
      <c r="E1682" s="2">
        <v>0</v>
      </c>
      <c r="F1682" s="2">
        <v>0</v>
      </c>
      <c r="G1682" s="3">
        <f t="shared" si="70"/>
        <v>220491.47693000003</v>
      </c>
      <c r="H1682" s="3">
        <f t="shared" si="71"/>
        <v>6.9999999832361937E-2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909357.8</v>
      </c>
      <c r="D1683" s="2">
        <v>0</v>
      </c>
      <c r="E1683" s="2">
        <v>0</v>
      </c>
      <c r="F1683" s="2">
        <v>0</v>
      </c>
      <c r="G1683" s="3">
        <f t="shared" si="70"/>
        <v>92754.495599999995</v>
      </c>
      <c r="H1683" s="3">
        <f t="shared" si="71"/>
        <v>0.19999999995343387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2028911.8</v>
      </c>
      <c r="D1684" s="2">
        <v>0</v>
      </c>
      <c r="E1684" s="2">
        <v>0</v>
      </c>
      <c r="F1684" s="2">
        <v>0</v>
      </c>
      <c r="G1684" s="3">
        <f t="shared" si="70"/>
        <v>208977.9154</v>
      </c>
      <c r="H1684" s="3">
        <f t="shared" si="71"/>
        <v>0.19999999995343387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3522260.29</v>
      </c>
      <c r="D1686" s="14">
        <v>0</v>
      </c>
      <c r="E1686" s="14">
        <v>0</v>
      </c>
      <c r="F1686" s="14">
        <v>0</v>
      </c>
      <c r="G1686" s="15">
        <f t="shared" si="70"/>
        <v>369837.33045000001</v>
      </c>
      <c r="H1686" s="15">
        <f t="shared" si="71"/>
        <v>0.2900000000372529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32248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29516120.52</v>
      </c>
      <c r="I17" s="275">
        <f>'PR-RAS'!E6</f>
        <v>34008593.719999999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24699944.370000001</v>
      </c>
      <c r="I18" s="275">
        <f>'PR-RAS'!E152</f>
        <v>31809825.869999997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1729137.17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4518529.1999999909</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49837492.740000002</v>
      </c>
      <c r="I22" s="275">
        <f>BILANCA!E7</f>
        <v>55766721.120000005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4603604.3000000007</v>
      </c>
      <c r="I23" s="275">
        <f>BILANCA!E69</f>
        <v>5682593.9100000001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2292679.4300000002</v>
      </c>
      <c r="I24" s="275">
        <f>BILANCA!E177</f>
        <v>9188282.120000001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52148417.609999999</v>
      </c>
      <c r="I25" s="275">
        <f>BILANCA!E251</f>
        <v>52261032.910000004</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5407878.4399999995</v>
      </c>
      <c r="I27" s="275">
        <f>'RAS-funkcijski'!E5</f>
        <v>6880718.4900000002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2846336.1000000006</v>
      </c>
      <c r="I28" s="275">
        <f>'RAS-funkcijski'!E35</f>
        <v>5951293.7699999996</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6821770.2799999993</v>
      </c>
      <c r="I30" s="275">
        <f>'RAS-funkcijski'!E114</f>
        <v>7717711.5600000005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19111663.909999996</v>
      </c>
      <c r="I31" s="275">
        <f>'RAS-funkcijski'!E141</f>
        <v>26838091.110000003</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33047.339999999997</v>
      </c>
      <c r="I33" s="275">
        <f>'P-VRIO'!E5</f>
        <v>1745484.05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33047.339999999997</v>
      </c>
      <c r="I34" s="275">
        <f>'P-VRIO'!E22</f>
        <v>528622.42999999993</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2292679.4300000002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9188282.1200000048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544668.30000000005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8643613.8200000003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H7" sqref="H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29516120.52</v>
      </c>
      <c r="E6" s="60">
        <f>E7+E43+E49+E82+E106+E125+E134+E140</f>
        <v>34008593.719999999</v>
      </c>
      <c r="F6" s="45">
        <f t="shared" ref="F6:F132" si="0">IF(D6&lt;&gt;0,IF(E6/D6&gt;=100,"&gt;&gt;100",E6/D6*100),"-")</f>
        <v>115.2204053949296</v>
      </c>
    </row>
    <row r="7" spans="1:24" ht="12.75" customHeight="1" x14ac:dyDescent="0.2">
      <c r="A7" s="63">
        <v>61</v>
      </c>
      <c r="B7" s="220" t="s">
        <v>17</v>
      </c>
      <c r="C7" s="247" t="s">
        <v>18</v>
      </c>
      <c r="D7" s="60">
        <f>D8+D17+D23+D29+D36+D39</f>
        <v>17240421.18</v>
      </c>
      <c r="E7" s="60">
        <f>E8+E17+E23+E29+E36+E39</f>
        <v>19513398.779999997</v>
      </c>
      <c r="F7" s="45">
        <f t="shared" si="0"/>
        <v>113.18400273559905</v>
      </c>
    </row>
    <row r="8" spans="1:24" ht="12.75" customHeight="1" x14ac:dyDescent="0.2">
      <c r="A8" s="63">
        <v>611</v>
      </c>
      <c r="B8" s="220" t="s">
        <v>19</v>
      </c>
      <c r="C8" s="247" t="s">
        <v>20</v>
      </c>
      <c r="D8" s="60">
        <f>SUM(D9:D14)-D15-D16</f>
        <v>16051872.589999998</v>
      </c>
      <c r="E8" s="60">
        <f>SUM(E9:E14)-E15-E16</f>
        <v>18214875.159999996</v>
      </c>
      <c r="F8" s="45">
        <f t="shared" si="0"/>
        <v>113.47507935832675</v>
      </c>
    </row>
    <row r="9" spans="1:24" ht="12.75" customHeight="1" x14ac:dyDescent="0.2">
      <c r="A9" s="63">
        <v>6111</v>
      </c>
      <c r="B9" s="65" t="s">
        <v>21</v>
      </c>
      <c r="C9" s="247" t="s">
        <v>22</v>
      </c>
      <c r="D9" s="194">
        <v>14615189.93</v>
      </c>
      <c r="E9" s="194">
        <v>16891929.899999999</v>
      </c>
      <c r="F9" s="45">
        <f t="shared" si="0"/>
        <v>115.57790203825287</v>
      </c>
    </row>
    <row r="10" spans="1:24" ht="12.75" customHeight="1" x14ac:dyDescent="0.2">
      <c r="A10" s="63">
        <v>6112</v>
      </c>
      <c r="B10" s="65" t="s">
        <v>23</v>
      </c>
      <c r="C10" s="247" t="s">
        <v>24</v>
      </c>
      <c r="D10" s="194">
        <v>956219.9</v>
      </c>
      <c r="E10" s="194">
        <v>1111433.8</v>
      </c>
      <c r="F10" s="45">
        <f t="shared" si="0"/>
        <v>116.23202989186903</v>
      </c>
    </row>
    <row r="11" spans="1:24" ht="12.75" customHeight="1" x14ac:dyDescent="0.2">
      <c r="A11" s="63">
        <v>6113</v>
      </c>
      <c r="B11" s="65" t="s">
        <v>25</v>
      </c>
      <c r="C11" s="247" t="s">
        <v>26</v>
      </c>
      <c r="D11" s="194">
        <v>548663.4</v>
      </c>
      <c r="E11" s="194">
        <v>612370.74</v>
      </c>
      <c r="F11" s="45">
        <f t="shared" si="0"/>
        <v>111.61137046866985</v>
      </c>
    </row>
    <row r="12" spans="1:24" ht="12.75" customHeight="1" x14ac:dyDescent="0.2">
      <c r="A12" s="63">
        <v>6114</v>
      </c>
      <c r="B12" s="65" t="s">
        <v>27</v>
      </c>
      <c r="C12" s="247" t="s">
        <v>28</v>
      </c>
      <c r="D12" s="194">
        <v>1619026.25</v>
      </c>
      <c r="E12" s="194">
        <v>1749477.1</v>
      </c>
      <c r="F12" s="45">
        <f t="shared" si="0"/>
        <v>108.05736472771829</v>
      </c>
    </row>
    <row r="13" spans="1:24" ht="12.75" customHeight="1" x14ac:dyDescent="0.2">
      <c r="A13" s="63">
        <v>6115</v>
      </c>
      <c r="B13" s="65" t="s">
        <v>29</v>
      </c>
      <c r="C13" s="247" t="s">
        <v>30</v>
      </c>
      <c r="D13" s="194">
        <v>534290.15</v>
      </c>
      <c r="E13" s="194">
        <v>613128.09</v>
      </c>
      <c r="F13" s="45">
        <f t="shared" si="0"/>
        <v>114.75564166773427</v>
      </c>
    </row>
    <row r="14" spans="1:24" ht="12.75" customHeight="1" x14ac:dyDescent="0.2">
      <c r="A14" s="63">
        <v>6116</v>
      </c>
      <c r="B14" s="65" t="s">
        <v>31</v>
      </c>
      <c r="C14" s="247" t="s">
        <v>32</v>
      </c>
      <c r="D14" s="194">
        <v>63174.239999999998</v>
      </c>
      <c r="E14" s="194">
        <v>52299.15</v>
      </c>
      <c r="F14" s="45">
        <f t="shared" si="0"/>
        <v>82.785562596400055</v>
      </c>
    </row>
    <row r="15" spans="1:24" ht="12.75" customHeight="1" x14ac:dyDescent="0.2">
      <c r="A15" s="63">
        <v>6117</v>
      </c>
      <c r="B15" s="220" t="s">
        <v>33</v>
      </c>
      <c r="C15" s="247" t="s">
        <v>34</v>
      </c>
      <c r="D15" s="194">
        <v>2284691.2799999998</v>
      </c>
      <c r="E15" s="194">
        <v>2815763.62</v>
      </c>
      <c r="F15" s="45">
        <f t="shared" si="0"/>
        <v>123.24481844216608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20909.72</v>
      </c>
      <c r="E23" s="60">
        <f t="shared" si="2"/>
        <v>47123.21</v>
      </c>
      <c r="F23" s="45">
        <f t="shared" si="0"/>
        <v>225.36509336327791</v>
      </c>
    </row>
    <row r="24" spans="1:6" ht="12.75" customHeight="1" x14ac:dyDescent="0.2">
      <c r="A24" s="63">
        <v>6131</v>
      </c>
      <c r="B24" s="65" t="s">
        <v>51</v>
      </c>
      <c r="C24" s="247" t="s">
        <v>52</v>
      </c>
      <c r="D24" s="194">
        <v>0</v>
      </c>
      <c r="E24" s="194">
        <v>29019.67</v>
      </c>
      <c r="F24" s="45" t="str">
        <f t="shared" si="0"/>
        <v>-</v>
      </c>
    </row>
    <row r="25" spans="1:6" ht="12.75" customHeight="1" x14ac:dyDescent="0.2">
      <c r="A25" s="63">
        <v>6132</v>
      </c>
      <c r="B25" s="64" t="s">
        <v>53</v>
      </c>
      <c r="C25" s="247" t="s">
        <v>54</v>
      </c>
      <c r="D25" s="194">
        <v>20909.72</v>
      </c>
      <c r="E25" s="194">
        <v>18103.54</v>
      </c>
      <c r="F25" s="45">
        <f t="shared" si="0"/>
        <v>86.579542911143719</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1167638.8700000001</v>
      </c>
      <c r="E29" s="60">
        <f>SUM(E30:E35)</f>
        <v>1251400.4100000001</v>
      </c>
      <c r="F29" s="45">
        <f t="shared" si="0"/>
        <v>107.17358270198731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1156712.1000000001</v>
      </c>
      <c r="E33" s="194">
        <v>1241629.29</v>
      </c>
      <c r="F33" s="45">
        <f t="shared" si="0"/>
        <v>107.3412554429058</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10926.77</v>
      </c>
      <c r="E35" s="194">
        <v>9771.1200000000008</v>
      </c>
      <c r="F35" s="45">
        <f t="shared" si="0"/>
        <v>89.42368147220084</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11072424.219999999</v>
      </c>
      <c r="E49" s="60">
        <f>E50+E53+E58+E61+E64+E68+E71+E74+E77</f>
        <v>13319355.520000001</v>
      </c>
      <c r="F49" s="45">
        <f t="shared" si="0"/>
        <v>120.29303841105903</v>
      </c>
    </row>
    <row r="50" spans="1:6" ht="12.75" customHeight="1" x14ac:dyDescent="0.2">
      <c r="A50" s="63">
        <v>631</v>
      </c>
      <c r="B50" s="65" t="s">
        <v>103</v>
      </c>
      <c r="C50" s="247" t="s">
        <v>104</v>
      </c>
      <c r="D50" s="60">
        <f t="shared" ref="D50:E50" si="7">D51+D52</f>
        <v>0</v>
      </c>
      <c r="E50" s="60">
        <f t="shared" si="7"/>
        <v>201947.42</v>
      </c>
      <c r="F50" s="45" t="str">
        <f t="shared" si="0"/>
        <v>-</v>
      </c>
    </row>
    <row r="51" spans="1:6" ht="12.75" customHeight="1" x14ac:dyDescent="0.2">
      <c r="A51" s="63">
        <v>6311</v>
      </c>
      <c r="B51" s="65" t="s">
        <v>105</v>
      </c>
      <c r="C51" s="247" t="s">
        <v>106</v>
      </c>
      <c r="D51" s="194">
        <v>0</v>
      </c>
      <c r="E51" s="194">
        <v>201947.42</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175464</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175464</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5448401.9799999995</v>
      </c>
      <c r="E58" s="60">
        <f t="shared" si="9"/>
        <v>5780554.2200000007</v>
      </c>
      <c r="F58" s="45">
        <f t="shared" si="0"/>
        <v>106.09632404545894</v>
      </c>
    </row>
    <row r="59" spans="1:6" ht="24" x14ac:dyDescent="0.2">
      <c r="A59" s="63">
        <v>6331</v>
      </c>
      <c r="B59" s="65" t="s">
        <v>121</v>
      </c>
      <c r="C59" s="247" t="s">
        <v>122</v>
      </c>
      <c r="D59" s="194">
        <v>4705013.51</v>
      </c>
      <c r="E59" s="194">
        <v>3670504.49</v>
      </c>
      <c r="F59" s="45">
        <f t="shared" si="0"/>
        <v>78.012623814973921</v>
      </c>
    </row>
    <row r="60" spans="1:6" ht="24" x14ac:dyDescent="0.2">
      <c r="A60" s="63">
        <v>6332</v>
      </c>
      <c r="B60" s="65" t="s">
        <v>123</v>
      </c>
      <c r="C60" s="247" t="s">
        <v>124</v>
      </c>
      <c r="D60" s="194">
        <v>743388.47</v>
      </c>
      <c r="E60" s="194">
        <v>2110049.73</v>
      </c>
      <c r="F60" s="45">
        <f t="shared" si="0"/>
        <v>283.84213841788534</v>
      </c>
    </row>
    <row r="61" spans="1:6" ht="12.75" customHeight="1" x14ac:dyDescent="0.2">
      <c r="A61" s="63">
        <v>634</v>
      </c>
      <c r="B61" s="65" t="s">
        <v>125</v>
      </c>
      <c r="C61" s="247" t="s">
        <v>126</v>
      </c>
      <c r="D61" s="60">
        <f t="shared" ref="D61:E61" si="10">SUM(D62:D63)</f>
        <v>1472245.23</v>
      </c>
      <c r="E61" s="60">
        <f t="shared" si="10"/>
        <v>0</v>
      </c>
      <c r="F61" s="45">
        <f t="shared" si="0"/>
        <v>0</v>
      </c>
    </row>
    <row r="62" spans="1:6" ht="12.75" customHeight="1" x14ac:dyDescent="0.2">
      <c r="A62" s="63">
        <v>6341</v>
      </c>
      <c r="B62" s="65" t="s">
        <v>127</v>
      </c>
      <c r="C62" s="247" t="s">
        <v>128</v>
      </c>
      <c r="D62" s="194">
        <v>407633.95</v>
      </c>
      <c r="E62" s="194">
        <v>0</v>
      </c>
      <c r="F62" s="45">
        <f t="shared" si="0"/>
        <v>0</v>
      </c>
    </row>
    <row r="63" spans="1:6" ht="12.75" customHeight="1" x14ac:dyDescent="0.2">
      <c r="A63" s="63">
        <v>6342</v>
      </c>
      <c r="B63" s="65" t="s">
        <v>129</v>
      </c>
      <c r="C63" s="247" t="s">
        <v>130</v>
      </c>
      <c r="D63" s="194">
        <v>1064611.28</v>
      </c>
      <c r="E63" s="194">
        <v>0</v>
      </c>
      <c r="F63" s="45">
        <f t="shared" si="0"/>
        <v>0</v>
      </c>
    </row>
    <row r="64" spans="1:6" ht="24" x14ac:dyDescent="0.2">
      <c r="A64" s="63">
        <v>635</v>
      </c>
      <c r="B64" s="65" t="s">
        <v>131</v>
      </c>
      <c r="C64" s="247" t="s">
        <v>132</v>
      </c>
      <c r="D64" s="60">
        <f>SUM(D65:D67)</f>
        <v>3079241.16</v>
      </c>
      <c r="E64" s="60">
        <f>SUM(E65:E67)</f>
        <v>3649541.6500000004</v>
      </c>
      <c r="F64" s="45">
        <f t="shared" si="0"/>
        <v>118.52081277063731</v>
      </c>
    </row>
    <row r="65" spans="1:6" ht="12.75" customHeight="1" x14ac:dyDescent="0.2">
      <c r="A65" s="63">
        <v>6351</v>
      </c>
      <c r="B65" s="65" t="s">
        <v>133</v>
      </c>
      <c r="C65" s="247" t="s">
        <v>134</v>
      </c>
      <c r="D65" s="194">
        <v>1942811.85</v>
      </c>
      <c r="E65" s="194">
        <v>1902556.21</v>
      </c>
      <c r="F65" s="45">
        <f t="shared" si="0"/>
        <v>97.927970225217635</v>
      </c>
    </row>
    <row r="66" spans="1:6" ht="12.75" customHeight="1" x14ac:dyDescent="0.2">
      <c r="A66" s="63">
        <v>6352</v>
      </c>
      <c r="B66" s="64" t="s">
        <v>135</v>
      </c>
      <c r="C66" s="247" t="s">
        <v>136</v>
      </c>
      <c r="D66" s="194">
        <v>1136429.31</v>
      </c>
      <c r="E66" s="194">
        <v>1159068.49</v>
      </c>
      <c r="F66" s="45">
        <f t="shared" si="0"/>
        <v>101.99213270907276</v>
      </c>
    </row>
    <row r="67" spans="1:6" ht="12.75" customHeight="1" x14ac:dyDescent="0.2">
      <c r="A67" s="70" t="s">
        <v>137</v>
      </c>
      <c r="B67" s="65" t="s">
        <v>138</v>
      </c>
      <c r="C67" s="277" t="s">
        <v>137</v>
      </c>
      <c r="D67" s="192">
        <v>0</v>
      </c>
      <c r="E67" s="192">
        <v>587916.94999999995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482490.86</v>
      </c>
      <c r="E74" s="60">
        <f t="shared" si="13"/>
        <v>2912709.42</v>
      </c>
      <c r="F74" s="45">
        <f t="shared" si="0"/>
        <v>603.68178166110761</v>
      </c>
    </row>
    <row r="75" spans="1:6" ht="12.75" customHeight="1" x14ac:dyDescent="0.2">
      <c r="A75" s="63" t="s">
        <v>153</v>
      </c>
      <c r="B75" s="65" t="s">
        <v>154</v>
      </c>
      <c r="C75" s="247" t="s">
        <v>153</v>
      </c>
      <c r="D75" s="194">
        <v>443910.18</v>
      </c>
      <c r="E75" s="194">
        <v>633527.5</v>
      </c>
      <c r="F75" s="45">
        <f t="shared" si="0"/>
        <v>142.71524478217643</v>
      </c>
    </row>
    <row r="76" spans="1:6" ht="12.75" customHeight="1" x14ac:dyDescent="0.2">
      <c r="A76" s="63" t="s">
        <v>155</v>
      </c>
      <c r="B76" s="65" t="s">
        <v>156</v>
      </c>
      <c r="C76" s="247" t="s">
        <v>155</v>
      </c>
      <c r="D76" s="194">
        <v>38580.68</v>
      </c>
      <c r="E76" s="194">
        <v>2279181.92</v>
      </c>
      <c r="F76" s="45">
        <f t="shared" si="0"/>
        <v>5907.573220586055</v>
      </c>
    </row>
    <row r="77" spans="1:6" ht="24" x14ac:dyDescent="0.2">
      <c r="A77" s="63" t="s">
        <v>157</v>
      </c>
      <c r="B77" s="65" t="s">
        <v>158</v>
      </c>
      <c r="C77" s="247" t="s">
        <v>157</v>
      </c>
      <c r="D77" s="60">
        <f t="shared" ref="D77:E77" si="14">SUM(D78:D81)</f>
        <v>414580.99</v>
      </c>
      <c r="E77" s="60">
        <f t="shared" si="14"/>
        <v>774602.81</v>
      </c>
      <c r="F77" s="45">
        <f t="shared" si="0"/>
        <v>186.83992481179615</v>
      </c>
    </row>
    <row r="78" spans="1:6" ht="12.75" customHeight="1" x14ac:dyDescent="0.2">
      <c r="A78" s="63">
        <v>6391</v>
      </c>
      <c r="B78" s="64" t="s">
        <v>159</v>
      </c>
      <c r="C78" s="247" t="s">
        <v>160</v>
      </c>
      <c r="D78" s="194">
        <v>25312.79</v>
      </c>
      <c r="E78" s="194">
        <v>285912.23</v>
      </c>
      <c r="F78" s="45">
        <f t="shared" si="0"/>
        <v>1129.5168568932936</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389268.2</v>
      </c>
      <c r="E80" s="194">
        <v>268690.58</v>
      </c>
      <c r="F80" s="45">
        <f t="shared" si="0"/>
        <v>69.024538865491706</v>
      </c>
    </row>
    <row r="81" spans="1:6" ht="24" x14ac:dyDescent="0.2">
      <c r="A81" s="63">
        <v>6394</v>
      </c>
      <c r="B81" s="64" t="s">
        <v>165</v>
      </c>
      <c r="C81" s="247" t="s">
        <v>166</v>
      </c>
      <c r="D81" s="194">
        <v>0</v>
      </c>
      <c r="E81" s="194">
        <v>220000</v>
      </c>
      <c r="F81" s="45" t="str">
        <f t="shared" si="0"/>
        <v>-</v>
      </c>
    </row>
    <row r="82" spans="1:6" ht="12.75" customHeight="1" x14ac:dyDescent="0.2">
      <c r="A82" s="63">
        <v>64</v>
      </c>
      <c r="B82" s="64" t="s">
        <v>167</v>
      </c>
      <c r="C82" s="247" t="s">
        <v>168</v>
      </c>
      <c r="D82" s="60">
        <f t="shared" ref="D82:E82" si="15">D83+D91+D98</f>
        <v>903765.23</v>
      </c>
      <c r="E82" s="60">
        <f t="shared" si="15"/>
        <v>909811.47999999986</v>
      </c>
      <c r="F82" s="45">
        <f t="shared" si="0"/>
        <v>100.66900670653149</v>
      </c>
    </row>
    <row r="83" spans="1:6" ht="12.75" customHeight="1" x14ac:dyDescent="0.2">
      <c r="A83" s="63">
        <v>641</v>
      </c>
      <c r="B83" s="64" t="s">
        <v>169</v>
      </c>
      <c r="C83" s="247" t="s">
        <v>170</v>
      </c>
      <c r="D83" s="60">
        <f t="shared" ref="D83:E83" si="16">SUM(D84:D90)</f>
        <v>51.21</v>
      </c>
      <c r="E83" s="60">
        <f t="shared" si="16"/>
        <v>98740.739999999991</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51.21</v>
      </c>
      <c r="E85" s="194">
        <v>31.96</v>
      </c>
      <c r="F85" s="45">
        <f t="shared" si="0"/>
        <v>62.409685608279631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50000</v>
      </c>
      <c r="F89" s="45" t="str">
        <f t="shared" si="0"/>
        <v>-</v>
      </c>
    </row>
    <row r="90" spans="1:6" ht="12.75" customHeight="1" x14ac:dyDescent="0.2">
      <c r="A90" s="63">
        <v>6419</v>
      </c>
      <c r="B90" s="64" t="s">
        <v>183</v>
      </c>
      <c r="C90" s="247" t="s">
        <v>184</v>
      </c>
      <c r="D90" s="194">
        <v>0</v>
      </c>
      <c r="E90" s="194">
        <v>48708.78</v>
      </c>
      <c r="F90" s="45" t="str">
        <f t="shared" si="0"/>
        <v>-</v>
      </c>
    </row>
    <row r="91" spans="1:6" ht="12.75" customHeight="1" x14ac:dyDescent="0.2">
      <c r="A91" s="63">
        <v>642</v>
      </c>
      <c r="B91" s="64" t="s">
        <v>185</v>
      </c>
      <c r="C91" s="247" t="s">
        <v>186</v>
      </c>
      <c r="D91" s="60">
        <f t="shared" ref="D91:E91" si="17">SUM(D92:D97)</f>
        <v>889137.22</v>
      </c>
      <c r="E91" s="60">
        <f t="shared" si="17"/>
        <v>803844.53999999992</v>
      </c>
      <c r="F91" s="45">
        <f t="shared" si="0"/>
        <v>90.407253449585639</v>
      </c>
    </row>
    <row r="92" spans="1:6" ht="12.75" customHeight="1" x14ac:dyDescent="0.2">
      <c r="A92" s="63">
        <v>6421</v>
      </c>
      <c r="B92" s="64" t="s">
        <v>187</v>
      </c>
      <c r="C92" s="247" t="s">
        <v>188</v>
      </c>
      <c r="D92" s="194">
        <v>79342.759999999995</v>
      </c>
      <c r="E92" s="194">
        <v>74547.600000000006</v>
      </c>
      <c r="F92" s="45">
        <f t="shared" si="0"/>
        <v>93.956398794294543</v>
      </c>
    </row>
    <row r="93" spans="1:6" ht="12.75" customHeight="1" x14ac:dyDescent="0.2">
      <c r="A93" s="63">
        <v>6422</v>
      </c>
      <c r="B93" s="64" t="s">
        <v>189</v>
      </c>
      <c r="C93" s="247" t="s">
        <v>190</v>
      </c>
      <c r="D93" s="194">
        <v>49322.92</v>
      </c>
      <c r="E93" s="194">
        <v>65674.37</v>
      </c>
      <c r="F93" s="45">
        <f t="shared" si="0"/>
        <v>133.15182880494504</v>
      </c>
    </row>
    <row r="94" spans="1:6" ht="12.75" customHeight="1" x14ac:dyDescent="0.2">
      <c r="A94" s="63">
        <v>6423</v>
      </c>
      <c r="B94" s="64" t="s">
        <v>191</v>
      </c>
      <c r="C94" s="247" t="s">
        <v>192</v>
      </c>
      <c r="D94" s="194">
        <v>757761.8</v>
      </c>
      <c r="E94" s="194">
        <v>660738.71</v>
      </c>
      <c r="F94" s="45">
        <f t="shared" si="0"/>
        <v>87.196096451417844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2709.74</v>
      </c>
      <c r="E97" s="194">
        <v>2883.86</v>
      </c>
      <c r="F97" s="45">
        <f t="shared" si="0"/>
        <v>106.42570873958388</v>
      </c>
    </row>
    <row r="98" spans="1:6" ht="12.75" customHeight="1" x14ac:dyDescent="0.2">
      <c r="A98" s="63">
        <v>643</v>
      </c>
      <c r="B98" s="65" t="s">
        <v>199</v>
      </c>
      <c r="C98" s="247" t="s">
        <v>200</v>
      </c>
      <c r="D98" s="60">
        <f t="shared" ref="D98:E98" si="18">SUM(D99:D105)</f>
        <v>14576.8</v>
      </c>
      <c r="E98" s="60">
        <f t="shared" si="18"/>
        <v>7226.2</v>
      </c>
      <c r="F98" s="45">
        <f t="shared" si="0"/>
        <v>49.573294550244221</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14576.8</v>
      </c>
      <c r="E104" s="194">
        <v>7226.2</v>
      </c>
      <c r="F104" s="45">
        <f t="shared" si="0"/>
        <v>49.573294550244221</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280944.84000000003</v>
      </c>
      <c r="E106" s="60">
        <f>E107+E112+E120+E124</f>
        <v>243124.59</v>
      </c>
      <c r="F106" s="45">
        <f t="shared" si="0"/>
        <v>86.538193760739645</v>
      </c>
    </row>
    <row r="107" spans="1:6" ht="12.75" customHeight="1" x14ac:dyDescent="0.2">
      <c r="A107" s="63">
        <v>651</v>
      </c>
      <c r="B107" s="64" t="s">
        <v>217</v>
      </c>
      <c r="C107" s="247" t="s">
        <v>218</v>
      </c>
      <c r="D107" s="60">
        <f t="shared" ref="D107:E107" si="19">SUM(D108:D111)</f>
        <v>194576.04</v>
      </c>
      <c r="E107" s="60">
        <f t="shared" si="19"/>
        <v>175422.24</v>
      </c>
      <c r="F107" s="45">
        <f t="shared" si="0"/>
        <v>90.156136387604548</v>
      </c>
    </row>
    <row r="108" spans="1:6" ht="12.75" customHeight="1" x14ac:dyDescent="0.2">
      <c r="A108" s="63">
        <v>6511</v>
      </c>
      <c r="B108" s="64" t="s">
        <v>219</v>
      </c>
      <c r="C108" s="247" t="s">
        <v>220</v>
      </c>
      <c r="D108" s="194">
        <v>16246.1</v>
      </c>
      <c r="E108" s="194">
        <v>15062.65</v>
      </c>
      <c r="F108" s="45">
        <f t="shared" si="0"/>
        <v>92.715482485027167</v>
      </c>
    </row>
    <row r="109" spans="1:6" ht="12.75" customHeight="1" x14ac:dyDescent="0.2">
      <c r="A109" s="63">
        <v>6512</v>
      </c>
      <c r="B109" s="64" t="s">
        <v>221</v>
      </c>
      <c r="C109" s="247" t="s">
        <v>222</v>
      </c>
      <c r="D109" s="194">
        <v>166645.04</v>
      </c>
      <c r="E109" s="194">
        <v>153156.32999999999</v>
      </c>
      <c r="F109" s="45">
        <f t="shared" si="0"/>
        <v>91.905723686705571</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11684.9</v>
      </c>
      <c r="E111" s="194">
        <v>7203.26</v>
      </c>
      <c r="F111" s="45">
        <f t="shared" si="0"/>
        <v>61.645884859947451</v>
      </c>
    </row>
    <row r="112" spans="1:6" ht="12.75" customHeight="1" x14ac:dyDescent="0.2">
      <c r="A112" s="63">
        <v>652</v>
      </c>
      <c r="B112" s="64" t="s">
        <v>227</v>
      </c>
      <c r="C112" s="247" t="s">
        <v>228</v>
      </c>
      <c r="D112" s="60">
        <f t="shared" ref="D112:E112" si="20">SUM(D113:D119)</f>
        <v>86368.8</v>
      </c>
      <c r="E112" s="60">
        <f t="shared" si="20"/>
        <v>67702.350000000006</v>
      </c>
      <c r="F112" s="45">
        <f t="shared" si="0"/>
        <v>78.387507988996035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86368.8</v>
      </c>
      <c r="E117" s="194">
        <v>67702.350000000006</v>
      </c>
      <c r="F117" s="45">
        <f t="shared" si="0"/>
        <v>78.387507988996035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18565.05</v>
      </c>
      <c r="E125" s="60">
        <f t="shared" si="22"/>
        <v>22903.35</v>
      </c>
      <c r="F125" s="45">
        <f t="shared" si="0"/>
        <v>123.36810296767314</v>
      </c>
    </row>
    <row r="126" spans="1:6" ht="12.75" customHeight="1" x14ac:dyDescent="0.2">
      <c r="A126" s="63">
        <v>661</v>
      </c>
      <c r="B126" s="65" t="s">
        <v>255</v>
      </c>
      <c r="C126" s="247" t="s">
        <v>256</v>
      </c>
      <c r="D126" s="60">
        <f t="shared" ref="D126:E126" si="23">SUM(D127:D128)</f>
        <v>18565.05</v>
      </c>
      <c r="E126" s="60">
        <f t="shared" si="23"/>
        <v>21403.35</v>
      </c>
      <c r="F126" s="45">
        <f t="shared" si="0"/>
        <v>115.28840482519573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18565.05</v>
      </c>
      <c r="E128" s="194">
        <v>21403.35</v>
      </c>
      <c r="F128" s="45">
        <f t="shared" si="0"/>
        <v>115.28840482519573</v>
      </c>
    </row>
    <row r="129" spans="1:6" ht="36" x14ac:dyDescent="0.2">
      <c r="A129" s="63">
        <v>663</v>
      </c>
      <c r="B129" s="182" t="s">
        <v>261</v>
      </c>
      <c r="C129" s="247" t="s">
        <v>262</v>
      </c>
      <c r="D129" s="60">
        <f t="shared" ref="D129:E129" si="24">SUM(D130:D133)</f>
        <v>0</v>
      </c>
      <c r="E129" s="60">
        <f t="shared" si="24"/>
        <v>1500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1500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24699944.370000001</v>
      </c>
      <c r="E152" s="60">
        <f>E153+E164+E202+E221+E230+E262+E273</f>
        <v>31809825.869999997</v>
      </c>
      <c r="F152" s="45">
        <f t="shared" si="26"/>
        <v>128.78501017449861</v>
      </c>
    </row>
    <row r="153" spans="1:6" ht="12.75" customHeight="1" x14ac:dyDescent="0.2">
      <c r="A153" s="63">
        <v>31</v>
      </c>
      <c r="B153" s="64" t="s">
        <v>308</v>
      </c>
      <c r="C153" s="247" t="s">
        <v>309</v>
      </c>
      <c r="D153" s="60">
        <f t="shared" ref="D153:E153" si="30">D154+D159+D160</f>
        <v>3470345.23</v>
      </c>
      <c r="E153" s="60">
        <f t="shared" si="30"/>
        <v>4626360.5600000005</v>
      </c>
      <c r="F153" s="45">
        <f t="shared" si="26"/>
        <v>133.31124869095518</v>
      </c>
    </row>
    <row r="154" spans="1:6" ht="12.75" customHeight="1" x14ac:dyDescent="0.2">
      <c r="A154" s="63">
        <v>311</v>
      </c>
      <c r="B154" s="64" t="s">
        <v>310</v>
      </c>
      <c r="C154" s="247" t="s">
        <v>311</v>
      </c>
      <c r="D154" s="60">
        <f t="shared" ref="D154:E154" si="31">SUM(D155:D158)</f>
        <v>2741222.4899999998</v>
      </c>
      <c r="E154" s="60">
        <f t="shared" si="31"/>
        <v>3659774.48</v>
      </c>
      <c r="F154" s="45">
        <f t="shared" si="26"/>
        <v>133.50884480741291</v>
      </c>
    </row>
    <row r="155" spans="1:6" ht="12.75" customHeight="1" x14ac:dyDescent="0.2">
      <c r="A155" s="63">
        <v>3111</v>
      </c>
      <c r="B155" s="64" t="s">
        <v>312</v>
      </c>
      <c r="C155" s="247" t="s">
        <v>313</v>
      </c>
      <c r="D155" s="194">
        <v>2735711.55</v>
      </c>
      <c r="E155" s="194">
        <v>3635854.62</v>
      </c>
      <c r="F155" s="45">
        <f t="shared" si="26"/>
        <v>132.90343493998847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5510.94</v>
      </c>
      <c r="E157" s="194">
        <v>23919.86</v>
      </c>
      <c r="F157" s="45">
        <f t="shared" si="26"/>
        <v>434.04319408304212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288371.06</v>
      </c>
      <c r="E159" s="194">
        <v>380551.87</v>
      </c>
      <c r="F159" s="45">
        <f t="shared" si="26"/>
        <v>131.96604055899368</v>
      </c>
    </row>
    <row r="160" spans="1:6" ht="12.75" customHeight="1" x14ac:dyDescent="0.2">
      <c r="A160" s="63">
        <v>313</v>
      </c>
      <c r="B160" s="65" t="s">
        <v>322</v>
      </c>
      <c r="C160" s="247" t="s">
        <v>323</v>
      </c>
      <c r="D160" s="60">
        <f t="shared" ref="D160:E160" si="32">SUM(D161:D163)</f>
        <v>440751.68</v>
      </c>
      <c r="E160" s="60">
        <f t="shared" si="32"/>
        <v>586034.21</v>
      </c>
      <c r="F160" s="45">
        <f t="shared" si="26"/>
        <v>132.96244497581949</v>
      </c>
    </row>
    <row r="161" spans="1:6" ht="12.75" customHeight="1" x14ac:dyDescent="0.2">
      <c r="A161" s="63">
        <v>3131</v>
      </c>
      <c r="B161" s="65" t="s">
        <v>324</v>
      </c>
      <c r="C161" s="247" t="s">
        <v>325</v>
      </c>
      <c r="D161" s="194">
        <v>736.33</v>
      </c>
      <c r="E161" s="194">
        <v>804.75</v>
      </c>
      <c r="F161" s="45">
        <f t="shared" si="26"/>
        <v>109.29202938899678</v>
      </c>
    </row>
    <row r="162" spans="1:6" ht="12.75" customHeight="1" x14ac:dyDescent="0.2">
      <c r="A162" s="63">
        <v>3132</v>
      </c>
      <c r="B162" s="65" t="s">
        <v>326</v>
      </c>
      <c r="C162" s="247" t="s">
        <v>327</v>
      </c>
      <c r="D162" s="194">
        <v>440015.35</v>
      </c>
      <c r="E162" s="194">
        <v>585229.46</v>
      </c>
      <c r="F162" s="45">
        <f t="shared" si="26"/>
        <v>133.00205549647302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6419431.4200000009</v>
      </c>
      <c r="E164" s="60">
        <f>E165+E170+E178+E188+E189+E194</f>
        <v>6539263.2999999989</v>
      </c>
      <c r="F164" s="45">
        <f t="shared" si="26"/>
        <v>101.86670550956674</v>
      </c>
    </row>
    <row r="165" spans="1:6" ht="12.75" customHeight="1" x14ac:dyDescent="0.2">
      <c r="A165" s="63">
        <v>321</v>
      </c>
      <c r="B165" s="64" t="s">
        <v>332</v>
      </c>
      <c r="C165" s="247" t="s">
        <v>333</v>
      </c>
      <c r="D165" s="60">
        <f t="shared" ref="D165:E165" si="33">SUM(D166:D169)</f>
        <v>149168.91999999998</v>
      </c>
      <c r="E165" s="60">
        <f t="shared" si="33"/>
        <v>162935.95000000001</v>
      </c>
      <c r="F165" s="45">
        <f t="shared" si="26"/>
        <v>109.22915443780114</v>
      </c>
    </row>
    <row r="166" spans="1:6" ht="12.75" customHeight="1" x14ac:dyDescent="0.2">
      <c r="A166" s="63">
        <v>3211</v>
      </c>
      <c r="B166" s="64" t="s">
        <v>334</v>
      </c>
      <c r="C166" s="247" t="s">
        <v>335</v>
      </c>
      <c r="D166" s="194">
        <v>31191.03</v>
      </c>
      <c r="E166" s="194">
        <v>34180.39</v>
      </c>
      <c r="F166" s="45">
        <f t="shared" si="26"/>
        <v>109.58403746205238</v>
      </c>
    </row>
    <row r="167" spans="1:6" ht="12.75" customHeight="1" x14ac:dyDescent="0.2">
      <c r="A167" s="63">
        <v>3212</v>
      </c>
      <c r="B167" s="64" t="s">
        <v>336</v>
      </c>
      <c r="C167" s="247" t="s">
        <v>337</v>
      </c>
      <c r="D167" s="194">
        <v>98566.84</v>
      </c>
      <c r="E167" s="194">
        <v>104818.52</v>
      </c>
      <c r="F167" s="45">
        <f t="shared" si="26"/>
        <v>106.34257930963396</v>
      </c>
    </row>
    <row r="168" spans="1:6" ht="12.75" customHeight="1" x14ac:dyDescent="0.2">
      <c r="A168" s="63">
        <v>3213</v>
      </c>
      <c r="B168" s="64" t="s">
        <v>338</v>
      </c>
      <c r="C168" s="247" t="s">
        <v>339</v>
      </c>
      <c r="D168" s="194">
        <v>16498.37</v>
      </c>
      <c r="E168" s="194">
        <v>20213.75</v>
      </c>
      <c r="F168" s="45">
        <f t="shared" si="26"/>
        <v>122.51967921679537</v>
      </c>
    </row>
    <row r="169" spans="1:6" ht="12.75" customHeight="1" x14ac:dyDescent="0.2">
      <c r="A169" s="63">
        <v>3214</v>
      </c>
      <c r="B169" s="64" t="s">
        <v>340</v>
      </c>
      <c r="C169" s="247" t="s">
        <v>341</v>
      </c>
      <c r="D169" s="194">
        <v>2912.68</v>
      </c>
      <c r="E169" s="194">
        <v>3723.29</v>
      </c>
      <c r="F169" s="45">
        <f t="shared" si="26"/>
        <v>127.8303830149553</v>
      </c>
    </row>
    <row r="170" spans="1:6" ht="12.75" customHeight="1" x14ac:dyDescent="0.2">
      <c r="A170" s="63">
        <v>322</v>
      </c>
      <c r="B170" s="64" t="s">
        <v>342</v>
      </c>
      <c r="C170" s="247" t="s">
        <v>343</v>
      </c>
      <c r="D170" s="60">
        <f t="shared" ref="D170:E170" si="34">SUM(D171:D177)</f>
        <v>271027.49</v>
      </c>
      <c r="E170" s="60">
        <f t="shared" si="34"/>
        <v>292963.44000000006</v>
      </c>
      <c r="F170" s="45">
        <f t="shared" si="26"/>
        <v>108.09362548426363</v>
      </c>
    </row>
    <row r="171" spans="1:6" ht="12.75" customHeight="1" x14ac:dyDescent="0.2">
      <c r="A171" s="63">
        <v>3221</v>
      </c>
      <c r="B171" s="64" t="s">
        <v>344</v>
      </c>
      <c r="C171" s="247" t="s">
        <v>345</v>
      </c>
      <c r="D171" s="194">
        <v>182092.48</v>
      </c>
      <c r="E171" s="194">
        <v>194644.51</v>
      </c>
      <c r="F171" s="45">
        <f t="shared" si="26"/>
        <v>106.89321711692872</v>
      </c>
    </row>
    <row r="172" spans="1:6" ht="12.75" customHeight="1" x14ac:dyDescent="0.2">
      <c r="A172" s="63">
        <v>3222</v>
      </c>
      <c r="B172" s="64" t="s">
        <v>346</v>
      </c>
      <c r="C172" s="247" t="s">
        <v>347</v>
      </c>
      <c r="D172" s="194">
        <v>15406.81</v>
      </c>
      <c r="E172" s="194">
        <v>21477.08</v>
      </c>
      <c r="F172" s="45">
        <f t="shared" si="26"/>
        <v>139.39991471303927</v>
      </c>
    </row>
    <row r="173" spans="1:6" ht="12.75" customHeight="1" x14ac:dyDescent="0.2">
      <c r="A173" s="63">
        <v>3223</v>
      </c>
      <c r="B173" s="65" t="s">
        <v>348</v>
      </c>
      <c r="C173" s="247" t="s">
        <v>349</v>
      </c>
      <c r="D173" s="194">
        <v>66880.7</v>
      </c>
      <c r="E173" s="194">
        <v>66581.009999999995</v>
      </c>
      <c r="F173" s="45">
        <f t="shared" si="26"/>
        <v>99.551903613449028</v>
      </c>
    </row>
    <row r="174" spans="1:6" ht="12.75" customHeight="1" x14ac:dyDescent="0.2">
      <c r="A174" s="63">
        <v>3224</v>
      </c>
      <c r="B174" s="65" t="s">
        <v>350</v>
      </c>
      <c r="C174" s="247" t="s">
        <v>351</v>
      </c>
      <c r="D174" s="194">
        <v>1401.54</v>
      </c>
      <c r="E174" s="194">
        <v>3818.88</v>
      </c>
      <c r="F174" s="45">
        <f t="shared" si="26"/>
        <v>272.47741769767543</v>
      </c>
    </row>
    <row r="175" spans="1:6" ht="12.75" customHeight="1" x14ac:dyDescent="0.2">
      <c r="A175" s="63">
        <v>3225</v>
      </c>
      <c r="B175" s="65" t="s">
        <v>352</v>
      </c>
      <c r="C175" s="247" t="s">
        <v>353</v>
      </c>
      <c r="D175" s="194">
        <v>5245.96</v>
      </c>
      <c r="E175" s="194">
        <v>6441.96</v>
      </c>
      <c r="F175" s="45">
        <f t="shared" si="26"/>
        <v>122.79849636672793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5115732.0500000007</v>
      </c>
      <c r="E178" s="60">
        <f t="shared" si="35"/>
        <v>5054293.22</v>
      </c>
      <c r="F178" s="45">
        <f t="shared" si="26"/>
        <v>98.799021735315463</v>
      </c>
    </row>
    <row r="179" spans="1:6" ht="12.75" customHeight="1" x14ac:dyDescent="0.2">
      <c r="A179" s="63">
        <v>3231</v>
      </c>
      <c r="B179" s="65" t="s">
        <v>360</v>
      </c>
      <c r="C179" s="247" t="s">
        <v>361</v>
      </c>
      <c r="D179" s="194">
        <v>3340575.51</v>
      </c>
      <c r="E179" s="194">
        <v>3437531.67</v>
      </c>
      <c r="F179" s="45">
        <f t="shared" si="26"/>
        <v>102.9023789376939</v>
      </c>
    </row>
    <row r="180" spans="1:6" ht="12.75" customHeight="1" x14ac:dyDescent="0.2">
      <c r="A180" s="63">
        <v>3232</v>
      </c>
      <c r="B180" s="65" t="s">
        <v>362</v>
      </c>
      <c r="C180" s="247" t="s">
        <v>363</v>
      </c>
      <c r="D180" s="194">
        <v>201395.42</v>
      </c>
      <c r="E180" s="194">
        <v>125820</v>
      </c>
      <c r="F180" s="45">
        <f t="shared" si="26"/>
        <v>62.474111874043601</v>
      </c>
    </row>
    <row r="181" spans="1:6" ht="12.75" customHeight="1" x14ac:dyDescent="0.2">
      <c r="A181" s="63">
        <v>3233</v>
      </c>
      <c r="B181" s="65" t="s">
        <v>364</v>
      </c>
      <c r="C181" s="247" t="s">
        <v>365</v>
      </c>
      <c r="D181" s="194">
        <v>289721.83</v>
      </c>
      <c r="E181" s="194">
        <v>397036.79999999999</v>
      </c>
      <c r="F181" s="45">
        <f t="shared" si="26"/>
        <v>137.04069175595086</v>
      </c>
    </row>
    <row r="182" spans="1:6" ht="12.75" customHeight="1" x14ac:dyDescent="0.2">
      <c r="A182" s="63">
        <v>3234</v>
      </c>
      <c r="B182" s="65" t="s">
        <v>366</v>
      </c>
      <c r="C182" s="247" t="s">
        <v>367</v>
      </c>
      <c r="D182" s="194">
        <v>74696.08</v>
      </c>
      <c r="E182" s="194">
        <v>77294.570000000007</v>
      </c>
      <c r="F182" s="45">
        <f t="shared" si="26"/>
        <v>103.47875015663473</v>
      </c>
    </row>
    <row r="183" spans="1:6" ht="12.75" customHeight="1" x14ac:dyDescent="0.2">
      <c r="A183" s="63">
        <v>3235</v>
      </c>
      <c r="B183" s="64" t="s">
        <v>368</v>
      </c>
      <c r="C183" s="247" t="s">
        <v>369</v>
      </c>
      <c r="D183" s="194">
        <v>23161.7</v>
      </c>
      <c r="E183" s="194">
        <v>34455.56</v>
      </c>
      <c r="F183" s="45">
        <f t="shared" si="26"/>
        <v>148.76092860195925</v>
      </c>
    </row>
    <row r="184" spans="1:6" ht="12.75" customHeight="1" x14ac:dyDescent="0.2">
      <c r="A184" s="63">
        <v>3236</v>
      </c>
      <c r="B184" s="64" t="s">
        <v>370</v>
      </c>
      <c r="C184" s="247" t="s">
        <v>371</v>
      </c>
      <c r="D184" s="194">
        <v>7844.14</v>
      </c>
      <c r="E184" s="194">
        <v>9137.5300000000007</v>
      </c>
      <c r="F184" s="45">
        <f t="shared" si="26"/>
        <v>116.48861443064504</v>
      </c>
    </row>
    <row r="185" spans="1:6" ht="12.75" customHeight="1" x14ac:dyDescent="0.2">
      <c r="A185" s="63">
        <v>3237</v>
      </c>
      <c r="B185" s="64" t="s">
        <v>372</v>
      </c>
      <c r="C185" s="247" t="s">
        <v>373</v>
      </c>
      <c r="D185" s="194">
        <v>929552.1</v>
      </c>
      <c r="E185" s="194">
        <v>714137.89</v>
      </c>
      <c r="F185" s="45">
        <f t="shared" si="26"/>
        <v>76.826020833044211</v>
      </c>
    </row>
    <row r="186" spans="1:6" ht="12.75" customHeight="1" x14ac:dyDescent="0.2">
      <c r="A186" s="63">
        <v>3238</v>
      </c>
      <c r="B186" s="64" t="s">
        <v>374</v>
      </c>
      <c r="C186" s="247" t="s">
        <v>375</v>
      </c>
      <c r="D186" s="194">
        <v>43334.94</v>
      </c>
      <c r="E186" s="194">
        <v>66220.42</v>
      </c>
      <c r="F186" s="45">
        <f t="shared" si="26"/>
        <v>152.81068809602596</v>
      </c>
    </row>
    <row r="187" spans="1:6" ht="12.75" customHeight="1" x14ac:dyDescent="0.2">
      <c r="A187" s="63">
        <v>3239</v>
      </c>
      <c r="B187" s="64" t="s">
        <v>376</v>
      </c>
      <c r="C187" s="247" t="s">
        <v>377</v>
      </c>
      <c r="D187" s="194">
        <v>205450.33</v>
      </c>
      <c r="E187" s="194">
        <v>192658.78</v>
      </c>
      <c r="F187" s="45">
        <f t="shared" si="26"/>
        <v>93.773896590966785</v>
      </c>
    </row>
    <row r="188" spans="1:6" ht="12.75" customHeight="1" x14ac:dyDescent="0.2">
      <c r="A188" s="63">
        <v>324</v>
      </c>
      <c r="B188" s="64" t="s">
        <v>378</v>
      </c>
      <c r="C188" s="247" t="s">
        <v>379</v>
      </c>
      <c r="D188" s="194">
        <v>2399.36</v>
      </c>
      <c r="E188" s="194">
        <v>4686.6400000000003</v>
      </c>
      <c r="F188" s="45">
        <f t="shared" si="26"/>
        <v>195.32875433448919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881103.6</v>
      </c>
      <c r="E194" s="60">
        <f t="shared" si="36"/>
        <v>1024384.05</v>
      </c>
      <c r="F194" s="45">
        <f t="shared" si="26"/>
        <v>116.26147594902577</v>
      </c>
    </row>
    <row r="195" spans="1:6" ht="12.75" customHeight="1" x14ac:dyDescent="0.2">
      <c r="A195" s="63">
        <v>3291</v>
      </c>
      <c r="B195" s="183" t="s">
        <v>392</v>
      </c>
      <c r="C195" s="247" t="s">
        <v>393</v>
      </c>
      <c r="D195" s="194">
        <v>504794.04</v>
      </c>
      <c r="E195" s="194">
        <v>634458.48</v>
      </c>
      <c r="F195" s="45">
        <f t="shared" si="26"/>
        <v>125.68660279744984</v>
      </c>
    </row>
    <row r="196" spans="1:6" ht="12.75" customHeight="1" x14ac:dyDescent="0.2">
      <c r="A196" s="63">
        <v>3292</v>
      </c>
      <c r="B196" s="64" t="s">
        <v>394</v>
      </c>
      <c r="C196" s="247" t="s">
        <v>395</v>
      </c>
      <c r="D196" s="194">
        <v>18559.82</v>
      </c>
      <c r="E196" s="194">
        <v>17920.88</v>
      </c>
      <c r="F196" s="45">
        <f t="shared" si="26"/>
        <v>96.557401957562092</v>
      </c>
    </row>
    <row r="197" spans="1:6" ht="12.75" customHeight="1" x14ac:dyDescent="0.2">
      <c r="A197" s="63">
        <v>3293</v>
      </c>
      <c r="B197" s="64" t="s">
        <v>396</v>
      </c>
      <c r="C197" s="247" t="s">
        <v>397</v>
      </c>
      <c r="D197" s="194">
        <v>137097.49</v>
      </c>
      <c r="E197" s="194">
        <v>140125.35999999999</v>
      </c>
      <c r="F197" s="45">
        <f t="shared" si="26"/>
        <v>102.20855246875782</v>
      </c>
    </row>
    <row r="198" spans="1:6" ht="12.75" customHeight="1" x14ac:dyDescent="0.2">
      <c r="A198" s="63">
        <v>3294</v>
      </c>
      <c r="B198" s="64" t="s">
        <v>398</v>
      </c>
      <c r="C198" s="247" t="s">
        <v>399</v>
      </c>
      <c r="D198" s="194">
        <v>27272.33</v>
      </c>
      <c r="E198" s="194">
        <v>31726.53</v>
      </c>
      <c r="F198" s="45">
        <f t="shared" si="26"/>
        <v>116.33230457390329</v>
      </c>
    </row>
    <row r="199" spans="1:6" ht="12.75" customHeight="1" x14ac:dyDescent="0.2">
      <c r="A199" s="63">
        <v>3295</v>
      </c>
      <c r="B199" s="64" t="s">
        <v>400</v>
      </c>
      <c r="C199" s="247" t="s">
        <v>401</v>
      </c>
      <c r="D199" s="194">
        <v>166260.54999999999</v>
      </c>
      <c r="E199" s="194">
        <v>183958.47</v>
      </c>
      <c r="F199" s="45">
        <f t="shared" si="26"/>
        <v>110.64468991591812</v>
      </c>
    </row>
    <row r="200" spans="1:6" ht="12.75" customHeight="1" x14ac:dyDescent="0.2">
      <c r="A200" s="63" t="s">
        <v>402</v>
      </c>
      <c r="B200" s="64" t="s">
        <v>403</v>
      </c>
      <c r="C200" s="247" t="s">
        <v>402</v>
      </c>
      <c r="D200" s="194">
        <v>1800</v>
      </c>
      <c r="E200" s="194">
        <v>2766.67</v>
      </c>
      <c r="F200" s="45">
        <f t="shared" si="26"/>
        <v>153.70388888888888</v>
      </c>
    </row>
    <row r="201" spans="1:6" ht="12.75" customHeight="1" x14ac:dyDescent="0.2">
      <c r="A201" s="63">
        <v>3299</v>
      </c>
      <c r="B201" s="64" t="s">
        <v>404</v>
      </c>
      <c r="C201" s="247" t="s">
        <v>405</v>
      </c>
      <c r="D201" s="194">
        <v>25319.37</v>
      </c>
      <c r="E201" s="194">
        <v>13427.66</v>
      </c>
      <c r="F201" s="45">
        <f t="shared" si="26"/>
        <v>53.033152088697314</v>
      </c>
    </row>
    <row r="202" spans="1:6" ht="12.75" customHeight="1" x14ac:dyDescent="0.2">
      <c r="A202" s="63">
        <v>34</v>
      </c>
      <c r="B202" s="183" t="s">
        <v>406</v>
      </c>
      <c r="C202" s="247" t="s">
        <v>407</v>
      </c>
      <c r="D202" s="60">
        <f t="shared" ref="D202:E202" si="37">D203+D208+D216</f>
        <v>10701.33</v>
      </c>
      <c r="E202" s="60">
        <f t="shared" si="37"/>
        <v>25828.440000000002</v>
      </c>
      <c r="F202" s="45">
        <f t="shared" si="26"/>
        <v>241.35728923414197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2037.78</v>
      </c>
      <c r="E208" s="60">
        <f t="shared" si="39"/>
        <v>1169.5</v>
      </c>
      <c r="F208" s="45">
        <f t="shared" si="26"/>
        <v>57.390886160429488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2037.78</v>
      </c>
      <c r="E211" s="194">
        <v>1169.5</v>
      </c>
      <c r="F211" s="45">
        <f t="shared" si="26"/>
        <v>57.390886160429488</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8663.5499999999993</v>
      </c>
      <c r="E216" s="60">
        <f t="shared" si="40"/>
        <v>24658.940000000002</v>
      </c>
      <c r="F216" s="45">
        <f t="shared" si="26"/>
        <v>284.62858758822887</v>
      </c>
    </row>
    <row r="217" spans="1:6" ht="12.75" customHeight="1" x14ac:dyDescent="0.2">
      <c r="A217" s="63">
        <v>3431</v>
      </c>
      <c r="B217" s="182" t="s">
        <v>436</v>
      </c>
      <c r="C217" s="247" t="s">
        <v>437</v>
      </c>
      <c r="D217" s="194">
        <v>7182.72</v>
      </c>
      <c r="E217" s="194">
        <v>24645.97</v>
      </c>
      <c r="F217" s="45">
        <f t="shared" si="26"/>
        <v>343.12864764323263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1059.93</v>
      </c>
      <c r="E219" s="194">
        <v>0</v>
      </c>
      <c r="F219" s="45">
        <f t="shared" si="26"/>
        <v>0</v>
      </c>
    </row>
    <row r="220" spans="1:6" ht="12.75" customHeight="1" x14ac:dyDescent="0.2">
      <c r="A220" s="63">
        <v>3434</v>
      </c>
      <c r="B220" s="65" t="s">
        <v>442</v>
      </c>
      <c r="C220" s="247" t="s">
        <v>443</v>
      </c>
      <c r="D220" s="194">
        <v>420.9</v>
      </c>
      <c r="E220" s="194">
        <v>12.97</v>
      </c>
      <c r="F220" s="45">
        <f t="shared" si="26"/>
        <v>3.0814920408648137</v>
      </c>
    </row>
    <row r="221" spans="1:6" ht="12.75" customHeight="1" x14ac:dyDescent="0.2">
      <c r="A221" s="63">
        <v>35</v>
      </c>
      <c r="B221" s="65" t="s">
        <v>444</v>
      </c>
      <c r="C221" s="247" t="s">
        <v>445</v>
      </c>
      <c r="D221" s="60">
        <f t="shared" ref="D221:E221" si="41">D222+D225+D229</f>
        <v>796259.81</v>
      </c>
      <c r="E221" s="60">
        <f t="shared" si="41"/>
        <v>747113.92</v>
      </c>
      <c r="F221" s="45">
        <f t="shared" si="26"/>
        <v>93.827907752872775</v>
      </c>
    </row>
    <row r="222" spans="1:6" ht="24" x14ac:dyDescent="0.2">
      <c r="A222" s="63">
        <v>351</v>
      </c>
      <c r="B222" s="65" t="s">
        <v>446</v>
      </c>
      <c r="C222" s="247" t="s">
        <v>447</v>
      </c>
      <c r="D222" s="60">
        <f t="shared" ref="D222:E222" si="42">SUM(D223:D224)</f>
        <v>319002</v>
      </c>
      <c r="E222" s="60">
        <f t="shared" si="42"/>
        <v>155420.54</v>
      </c>
      <c r="F222" s="45">
        <f t="shared" si="26"/>
        <v>48.720866953812205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319002</v>
      </c>
      <c r="E224" s="194">
        <v>155420.54</v>
      </c>
      <c r="F224" s="45">
        <f t="shared" si="26"/>
        <v>48.720866953812205</v>
      </c>
    </row>
    <row r="225" spans="1:6" ht="36" x14ac:dyDescent="0.2">
      <c r="A225" s="63">
        <v>352</v>
      </c>
      <c r="B225" s="65" t="s">
        <v>452</v>
      </c>
      <c r="C225" s="247" t="s">
        <v>453</v>
      </c>
      <c r="D225" s="60">
        <f t="shared" ref="D225:E225" si="43">SUM(D226:D228)</f>
        <v>477257.81</v>
      </c>
      <c r="E225" s="60">
        <f t="shared" si="43"/>
        <v>591693.38</v>
      </c>
      <c r="F225" s="45">
        <f t="shared" si="26"/>
        <v>123.97772600096371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170644.7</v>
      </c>
      <c r="E227" s="194">
        <v>232396.99</v>
      </c>
      <c r="F227" s="45">
        <f t="shared" si="26"/>
        <v>136.18764016696679</v>
      </c>
    </row>
    <row r="228" spans="1:6" ht="12.75" customHeight="1" x14ac:dyDescent="0.2">
      <c r="A228" s="63">
        <v>3523</v>
      </c>
      <c r="B228" s="64" t="s">
        <v>458</v>
      </c>
      <c r="C228" s="247" t="s">
        <v>459</v>
      </c>
      <c r="D228" s="194">
        <v>306613.11</v>
      </c>
      <c r="E228" s="194">
        <v>359296.39</v>
      </c>
      <c r="F228" s="45">
        <f t="shared" si="26"/>
        <v>117.18233117951154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10632794.350000001</v>
      </c>
      <c r="E230" s="60">
        <f>E231+E234+E237+E242+E246+E250+E254+E257</f>
        <v>15527002.48</v>
      </c>
      <c r="F230" s="45">
        <f t="shared" ref="F230:F245" si="44">IF(D230&lt;&gt;0,IF(E230/D230&gt;=100,"&gt;&gt;100",E230/D230*100),"-")</f>
        <v>146.02936884601741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38450</v>
      </c>
      <c r="E234" s="60">
        <f t="shared" si="46"/>
        <v>4608</v>
      </c>
      <c r="F234" s="45">
        <f t="shared" si="44"/>
        <v>11.984395318595578</v>
      </c>
    </row>
    <row r="235" spans="1:6" ht="12.75" customHeight="1" x14ac:dyDescent="0.2">
      <c r="A235" s="63">
        <v>3621</v>
      </c>
      <c r="B235" s="65" t="s">
        <v>472</v>
      </c>
      <c r="C235" s="247" t="s">
        <v>473</v>
      </c>
      <c r="D235" s="194">
        <v>38450</v>
      </c>
      <c r="E235" s="194">
        <v>4608</v>
      </c>
      <c r="F235" s="45">
        <f t="shared" si="44"/>
        <v>11.984395318595578</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1386035.09</v>
      </c>
      <c r="E237" s="60">
        <f t="shared" si="47"/>
        <v>1855625.68</v>
      </c>
      <c r="F237" s="45">
        <f t="shared" si="44"/>
        <v>133.88013719046609</v>
      </c>
    </row>
    <row r="238" spans="1:6" ht="12" x14ac:dyDescent="0.2">
      <c r="A238" s="63">
        <v>3631</v>
      </c>
      <c r="B238" s="65" t="s">
        <v>478</v>
      </c>
      <c r="C238" s="247" t="s">
        <v>479</v>
      </c>
      <c r="D238" s="194">
        <v>503213.95</v>
      </c>
      <c r="E238" s="194">
        <v>47952.4</v>
      </c>
      <c r="F238" s="45">
        <f t="shared" si="44"/>
        <v>9.5292270812444695</v>
      </c>
    </row>
    <row r="239" spans="1:6" ht="12" x14ac:dyDescent="0.2">
      <c r="A239" s="63">
        <v>3632</v>
      </c>
      <c r="B239" s="65" t="s">
        <v>480</v>
      </c>
      <c r="C239" s="247" t="s">
        <v>481</v>
      </c>
      <c r="D239" s="194">
        <v>882821.14</v>
      </c>
      <c r="E239" s="194">
        <v>1807673.28</v>
      </c>
      <c r="F239" s="45">
        <f t="shared" si="44"/>
        <v>204.76098703300195</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164827.81</v>
      </c>
      <c r="E246" s="60">
        <f t="shared" si="48"/>
        <v>143680.81</v>
      </c>
      <c r="F246" s="45">
        <f t="shared" ref="F246:F249" si="49">IF(D246&lt;&gt;0,IF(E246/D246&gt;=100,"&gt;&gt;100",E246/D246*100),"-")</f>
        <v>87.170247544998631</v>
      </c>
    </row>
    <row r="247" spans="1:6" ht="12.75" customHeight="1" x14ac:dyDescent="0.2">
      <c r="A247" s="63" t="s">
        <v>493</v>
      </c>
      <c r="B247" s="64" t="s">
        <v>494</v>
      </c>
      <c r="C247" s="247" t="s">
        <v>493</v>
      </c>
      <c r="D247" s="194">
        <v>0</v>
      </c>
      <c r="E247" s="194">
        <v>22976.560000000001</v>
      </c>
      <c r="F247" s="45" t="str">
        <f t="shared" si="49"/>
        <v>-</v>
      </c>
    </row>
    <row r="248" spans="1:6" ht="12.75" customHeight="1" x14ac:dyDescent="0.2">
      <c r="A248" s="63" t="s">
        <v>495</v>
      </c>
      <c r="B248" s="64" t="s">
        <v>496</v>
      </c>
      <c r="C248" s="247" t="s">
        <v>495</v>
      </c>
      <c r="D248" s="194">
        <v>164827.81</v>
      </c>
      <c r="E248" s="194">
        <v>120704.25</v>
      </c>
      <c r="F248" s="45">
        <f t="shared" si="49"/>
        <v>73.230512496647265</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8370410.6000000006</v>
      </c>
      <c r="E250" s="60">
        <f t="shared" si="50"/>
        <v>13523087.99</v>
      </c>
      <c r="F250" s="45">
        <f t="shared" ref="F250:F253" si="51">IF(D250&lt;&gt;0,IF(E250/D250&gt;=100,"&gt;&gt;100",E250/D250*100),"-")</f>
        <v>161.55823932938247</v>
      </c>
    </row>
    <row r="251" spans="1:6" ht="24" x14ac:dyDescent="0.2">
      <c r="A251" s="63">
        <v>3672</v>
      </c>
      <c r="B251" s="64" t="s">
        <v>501</v>
      </c>
      <c r="C251" s="247" t="s">
        <v>502</v>
      </c>
      <c r="D251" s="194">
        <v>6677315.4800000004</v>
      </c>
      <c r="E251" s="194">
        <v>8166729.3200000003</v>
      </c>
      <c r="F251" s="45">
        <f t="shared" si="51"/>
        <v>122.30557840888477</v>
      </c>
    </row>
    <row r="252" spans="1:6" ht="24" x14ac:dyDescent="0.2">
      <c r="A252" s="63">
        <v>3673</v>
      </c>
      <c r="B252" s="64" t="s">
        <v>503</v>
      </c>
      <c r="C252" s="247" t="s">
        <v>504</v>
      </c>
      <c r="D252" s="194">
        <v>1693095.12</v>
      </c>
      <c r="E252" s="194">
        <v>5356358.67</v>
      </c>
      <c r="F252" s="45">
        <f t="shared" si="51"/>
        <v>316.36489921487691</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645078.71</v>
      </c>
      <c r="E254" s="60">
        <f t="shared" si="52"/>
        <v>0</v>
      </c>
      <c r="F254" s="45">
        <f t="shared" ref="F254:F261" si="53">IF(D254&lt;&gt;0,IF(E254/D254&gt;=100,"&gt;&gt;100",E254/D254*100),"-")</f>
        <v>0</v>
      </c>
    </row>
    <row r="255" spans="1:6" ht="12.75" customHeight="1" x14ac:dyDescent="0.2">
      <c r="A255" s="63" t="s">
        <v>509</v>
      </c>
      <c r="B255" s="64" t="s">
        <v>154</v>
      </c>
      <c r="C255" s="247" t="s">
        <v>509</v>
      </c>
      <c r="D255" s="194">
        <v>645078.71</v>
      </c>
      <c r="E255" s="194">
        <v>0</v>
      </c>
      <c r="F255" s="45">
        <f t="shared" si="53"/>
        <v>0</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27992.14</v>
      </c>
      <c r="E257" s="60">
        <f t="shared" si="54"/>
        <v>0</v>
      </c>
      <c r="F257" s="45">
        <f t="shared" si="53"/>
        <v>0</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27992.14</v>
      </c>
      <c r="E260" s="194">
        <v>0</v>
      </c>
      <c r="F260" s="45">
        <f t="shared" si="53"/>
        <v>0</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802594.02</v>
      </c>
      <c r="E262" s="60">
        <f t="shared" si="55"/>
        <v>1018201.08</v>
      </c>
      <c r="F262" s="45">
        <f t="shared" ref="F262:F268" si="56">IF(D262&lt;&gt;0,IF(E262/D262&gt;=100,"&gt;&gt;100",E262/D262*100),"-")</f>
        <v>126.86377603461337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802594.02</v>
      </c>
      <c r="E269" s="60">
        <f t="shared" si="58"/>
        <v>1018201.08</v>
      </c>
      <c r="F269" s="45">
        <f t="shared" ref="F269:F272" si="59">IF(D269&lt;&gt;0,IF(E269/D269&gt;=100,"&gt;&gt;100",E269/D269*100),"-")</f>
        <v>126.86377603461337</v>
      </c>
    </row>
    <row r="270" spans="1:6" ht="12.75" customHeight="1" x14ac:dyDescent="0.2">
      <c r="A270" s="63">
        <v>3721</v>
      </c>
      <c r="B270" s="65" t="s">
        <v>533</v>
      </c>
      <c r="C270" s="247" t="s">
        <v>534</v>
      </c>
      <c r="D270" s="194">
        <v>526216.07999999996</v>
      </c>
      <c r="E270" s="194">
        <v>795890.97</v>
      </c>
      <c r="F270" s="45">
        <f t="shared" si="59"/>
        <v>151.24793791934295</v>
      </c>
    </row>
    <row r="271" spans="1:6" ht="12.75" customHeight="1" x14ac:dyDescent="0.2">
      <c r="A271" s="63">
        <v>3722</v>
      </c>
      <c r="B271" s="65" t="s">
        <v>535</v>
      </c>
      <c r="C271" s="247" t="s">
        <v>536</v>
      </c>
      <c r="D271" s="194">
        <v>276377.94</v>
      </c>
      <c r="E271" s="194">
        <v>222310.11</v>
      </c>
      <c r="F271" s="45">
        <f t="shared" si="59"/>
        <v>80.436995079998056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2567818.2099999995</v>
      </c>
      <c r="E273" s="60">
        <f t="shared" si="60"/>
        <v>3326056.0900000003</v>
      </c>
      <c r="F273" s="45">
        <f t="shared" ref="F273:F277" si="61">IF(D273&lt;&gt;0,IF(E273/D273&gt;=100,"&gt;&gt;100",E273/D273*100),"-")</f>
        <v>129.52848753261242</v>
      </c>
    </row>
    <row r="274" spans="1:6" ht="12.75" customHeight="1" x14ac:dyDescent="0.2">
      <c r="A274" s="63">
        <v>381</v>
      </c>
      <c r="B274" s="64" t="s">
        <v>541</v>
      </c>
      <c r="C274" s="247" t="s">
        <v>542</v>
      </c>
      <c r="D274" s="60">
        <f t="shared" ref="D274:E274" si="62">SUM(D275:D277)</f>
        <v>2563021.3699999996</v>
      </c>
      <c r="E274" s="60">
        <f t="shared" si="62"/>
        <v>2959072.89</v>
      </c>
      <c r="F274" s="45">
        <f t="shared" si="61"/>
        <v>115.45252507980457</v>
      </c>
    </row>
    <row r="275" spans="1:6" ht="12.75" customHeight="1" x14ac:dyDescent="0.2">
      <c r="A275" s="63">
        <v>3811</v>
      </c>
      <c r="B275" s="64" t="s">
        <v>543</v>
      </c>
      <c r="C275" s="247" t="s">
        <v>544</v>
      </c>
      <c r="D275" s="194">
        <v>2515609.7799999998</v>
      </c>
      <c r="E275" s="194">
        <v>2959072.89</v>
      </c>
      <c r="F275" s="45">
        <f t="shared" si="61"/>
        <v>117.6284538852445</v>
      </c>
    </row>
    <row r="276" spans="1:6" ht="12.75" customHeight="1" x14ac:dyDescent="0.2">
      <c r="A276" s="63">
        <v>3812</v>
      </c>
      <c r="B276" s="64" t="s">
        <v>545</v>
      </c>
      <c r="C276" s="247" t="s">
        <v>546</v>
      </c>
      <c r="D276" s="194">
        <v>47411.59</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4796.84</v>
      </c>
      <c r="E278" s="60">
        <f t="shared" si="63"/>
        <v>59083.79</v>
      </c>
      <c r="F278" s="45">
        <f t="shared" ref="F278:F282" si="64">IF(D278&lt;&gt;0,IF(E278/D278&gt;=100,"&gt;&gt;100",E278/D278*100),"-")</f>
        <v>1231.7231760909267</v>
      </c>
    </row>
    <row r="279" spans="1:6" ht="12.75" customHeight="1" x14ac:dyDescent="0.2">
      <c r="A279" s="63">
        <v>3821</v>
      </c>
      <c r="B279" s="64" t="s">
        <v>551</v>
      </c>
      <c r="C279" s="247" t="s">
        <v>552</v>
      </c>
      <c r="D279" s="194">
        <v>4796.84</v>
      </c>
      <c r="E279" s="194">
        <v>59083.79</v>
      </c>
      <c r="F279" s="45">
        <f t="shared" si="64"/>
        <v>1231.7231760909267</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307899.40999999997</v>
      </c>
      <c r="F289" s="45" t="str">
        <f t="shared" si="66"/>
        <v>-</v>
      </c>
    </row>
    <row r="290" spans="1:6" ht="24" x14ac:dyDescent="0.2">
      <c r="A290" s="63">
        <v>3861</v>
      </c>
      <c r="B290" s="64" t="s">
        <v>572</v>
      </c>
      <c r="C290" s="247" t="s">
        <v>573</v>
      </c>
      <c r="D290" s="194">
        <v>0</v>
      </c>
      <c r="E290" s="194">
        <v>307899.40999999997</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24699944.370000001</v>
      </c>
      <c r="E299" s="60">
        <f>E152-E297+E298</f>
        <v>31809825.869999997</v>
      </c>
      <c r="F299" s="45">
        <f t="shared" si="68"/>
        <v>128.78501017449861</v>
      </c>
    </row>
    <row r="300" spans="1:6" ht="12.75" customHeight="1" x14ac:dyDescent="0.2">
      <c r="A300" s="63" t="s">
        <v>582</v>
      </c>
      <c r="B300" s="64" t="s">
        <v>593</v>
      </c>
      <c r="C300" s="247" t="s">
        <v>594</v>
      </c>
      <c r="D300" s="60">
        <f>IF(D6&gt;=D299,D6-D299,0)</f>
        <v>4816176.1499999985</v>
      </c>
      <c r="E300" s="60">
        <f>IF(E6&gt;=E299,E6-E299,0)</f>
        <v>2198767.8500000015</v>
      </c>
      <c r="F300" s="45">
        <f t="shared" si="68"/>
        <v>45.653808779398616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19974826.960000001</v>
      </c>
      <c r="E302" s="194">
        <v>21263782.190000001</v>
      </c>
      <c r="F302" s="45">
        <f t="shared" si="68"/>
        <v>106.45289810310328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85341.58</v>
      </c>
      <c r="E304" s="194">
        <v>712780.32</v>
      </c>
      <c r="F304" s="45">
        <f t="shared" si="68"/>
        <v>835.20872240706103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1957151.6099999999</v>
      </c>
      <c r="E308" s="60">
        <f t="shared" si="71"/>
        <v>10185.82</v>
      </c>
      <c r="F308" s="45">
        <f t="shared" ref="F308:F428" si="72">IF(D308&lt;&gt;0,IF(E308/D308&gt;=100,"&gt;&gt;100",E308/D308*100),"-")</f>
        <v>0.52044103011518872</v>
      </c>
    </row>
    <row r="309" spans="1:6" ht="12.75" customHeight="1" x14ac:dyDescent="0.2">
      <c r="A309" s="63">
        <v>71</v>
      </c>
      <c r="B309" s="64" t="s">
        <v>610</v>
      </c>
      <c r="C309" s="247" t="s">
        <v>611</v>
      </c>
      <c r="D309" s="60">
        <f t="shared" ref="D309:E309" si="73">D310+D314</f>
        <v>1947106.65</v>
      </c>
      <c r="E309" s="60">
        <f t="shared" si="73"/>
        <v>10185.82</v>
      </c>
      <c r="F309" s="45">
        <f t="shared" si="72"/>
        <v>0.52312594176595317</v>
      </c>
    </row>
    <row r="310" spans="1:6" ht="24" x14ac:dyDescent="0.2">
      <c r="A310" s="63">
        <v>711</v>
      </c>
      <c r="B310" s="64" t="s">
        <v>612</v>
      </c>
      <c r="C310" s="247" t="s">
        <v>613</v>
      </c>
      <c r="D310" s="60">
        <f t="shared" ref="D310:E310" si="74">SUM(D311:D313)</f>
        <v>1947106.65</v>
      </c>
      <c r="E310" s="60">
        <f t="shared" si="74"/>
        <v>10185.82</v>
      </c>
      <c r="F310" s="45">
        <f t="shared" si="72"/>
        <v>0.52312594176595317</v>
      </c>
    </row>
    <row r="311" spans="1:6" ht="12.75" customHeight="1" x14ac:dyDescent="0.2">
      <c r="A311" s="63">
        <v>7111</v>
      </c>
      <c r="B311" s="64" t="s">
        <v>614</v>
      </c>
      <c r="C311" s="247" t="s">
        <v>615</v>
      </c>
      <c r="D311" s="194">
        <v>1947106.65</v>
      </c>
      <c r="E311" s="194">
        <v>10185.82</v>
      </c>
      <c r="F311" s="45">
        <f t="shared" si="72"/>
        <v>0.52312594176595317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10044.959999999999</v>
      </c>
      <c r="E321" s="60">
        <f t="shared" si="76"/>
        <v>0</v>
      </c>
      <c r="F321" s="45">
        <f t="shared" si="72"/>
        <v>0</v>
      </c>
    </row>
    <row r="322" spans="1:6" ht="12.75" customHeight="1" x14ac:dyDescent="0.2">
      <c r="A322" s="63">
        <v>721</v>
      </c>
      <c r="B322" s="64" t="s">
        <v>636</v>
      </c>
      <c r="C322" s="247" t="s">
        <v>637</v>
      </c>
      <c r="D322" s="60">
        <f t="shared" ref="D322:E322" si="77">SUM(D323:D326)</f>
        <v>5018.12</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5018.12</v>
      </c>
      <c r="E324" s="194">
        <v>0</v>
      </c>
      <c r="F324" s="45">
        <f t="shared" si="72"/>
        <v>0</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4796.84</v>
      </c>
      <c r="E327" s="60">
        <f t="shared" si="78"/>
        <v>0</v>
      </c>
      <c r="F327" s="45">
        <f t="shared" si="72"/>
        <v>0</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4796.84</v>
      </c>
      <c r="E333" s="194">
        <v>0</v>
      </c>
      <c r="F333" s="45">
        <f t="shared" si="72"/>
        <v>0</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230</v>
      </c>
      <c r="E341" s="60">
        <f t="shared" si="80"/>
        <v>0</v>
      </c>
      <c r="F341" s="45">
        <f t="shared" si="72"/>
        <v>0</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230</v>
      </c>
      <c r="E343" s="194">
        <v>0</v>
      </c>
      <c r="F343" s="45">
        <f t="shared" si="72"/>
        <v>0</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2782130.1399999997</v>
      </c>
      <c r="E360" s="60">
        <f t="shared" si="86"/>
        <v>8551353.2300000004</v>
      </c>
      <c r="F360" s="45">
        <f t="shared" si="72"/>
        <v>307.36711798823336</v>
      </c>
    </row>
    <row r="361" spans="1:6" ht="12.75" customHeight="1" x14ac:dyDescent="0.2">
      <c r="A361" s="63">
        <v>41</v>
      </c>
      <c r="B361" s="64" t="s">
        <v>714</v>
      </c>
      <c r="C361" s="247" t="s">
        <v>715</v>
      </c>
      <c r="D361" s="60">
        <f t="shared" ref="D361:E361" si="87">D362+D366</f>
        <v>1380.37</v>
      </c>
      <c r="E361" s="60">
        <f t="shared" si="87"/>
        <v>0</v>
      </c>
      <c r="F361" s="45">
        <f t="shared" si="72"/>
        <v>0</v>
      </c>
    </row>
    <row r="362" spans="1:6" ht="12.75" customHeight="1" x14ac:dyDescent="0.2">
      <c r="A362" s="63">
        <v>411</v>
      </c>
      <c r="B362" s="64" t="s">
        <v>716</v>
      </c>
      <c r="C362" s="247" t="s">
        <v>717</v>
      </c>
      <c r="D362" s="60">
        <f t="shared" ref="D362:E362" si="88">SUM(D363:D365)</f>
        <v>1380.37</v>
      </c>
      <c r="E362" s="60">
        <f t="shared" si="88"/>
        <v>0</v>
      </c>
      <c r="F362" s="45">
        <f t="shared" si="72"/>
        <v>0</v>
      </c>
    </row>
    <row r="363" spans="1:6" ht="12.75" customHeight="1" x14ac:dyDescent="0.2">
      <c r="A363" s="63">
        <v>4111</v>
      </c>
      <c r="B363" s="64" t="s">
        <v>614</v>
      </c>
      <c r="C363" s="247" t="s">
        <v>718</v>
      </c>
      <c r="D363" s="194">
        <v>1380.37</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158961.37</v>
      </c>
      <c r="E373" s="60">
        <f t="shared" si="90"/>
        <v>808897.42</v>
      </c>
      <c r="F373" s="45">
        <f t="shared" si="72"/>
        <v>508.86414730824231</v>
      </c>
    </row>
    <row r="374" spans="1:6" ht="12.75" customHeight="1" x14ac:dyDescent="0.2">
      <c r="A374" s="63">
        <v>421</v>
      </c>
      <c r="B374" s="64" t="s">
        <v>732</v>
      </c>
      <c r="C374" s="247" t="s">
        <v>733</v>
      </c>
      <c r="D374" s="60">
        <f t="shared" ref="D374:E374" si="91">SUM(D375:D378)</f>
        <v>67589.09</v>
      </c>
      <c r="E374" s="60">
        <f t="shared" si="91"/>
        <v>603843.91</v>
      </c>
      <c r="F374" s="45">
        <f t="shared" si="72"/>
        <v>893.40440890682214</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67589.09</v>
      </c>
      <c r="E376" s="194">
        <v>603843.91</v>
      </c>
      <c r="F376" s="45">
        <f t="shared" si="72"/>
        <v>893.40440890682214</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63364.319999999992</v>
      </c>
      <c r="E379" s="60">
        <f t="shared" si="92"/>
        <v>205053.51</v>
      </c>
      <c r="F379" s="45">
        <f t="shared" si="72"/>
        <v>323.61036936875524</v>
      </c>
    </row>
    <row r="380" spans="1:6" ht="12.75" customHeight="1" x14ac:dyDescent="0.2">
      <c r="A380" s="63">
        <v>4221</v>
      </c>
      <c r="B380" s="64" t="s">
        <v>648</v>
      </c>
      <c r="C380" s="247" t="s">
        <v>740</v>
      </c>
      <c r="D380" s="194">
        <v>6764.06</v>
      </c>
      <c r="E380" s="194">
        <v>31451.31</v>
      </c>
      <c r="F380" s="45">
        <f t="shared" si="72"/>
        <v>464.97680387223062</v>
      </c>
    </row>
    <row r="381" spans="1:6" ht="12.75" customHeight="1" x14ac:dyDescent="0.2">
      <c r="A381" s="63">
        <v>4222</v>
      </c>
      <c r="B381" s="64" t="s">
        <v>741</v>
      </c>
      <c r="C381" s="247" t="s">
        <v>742</v>
      </c>
      <c r="D381" s="194">
        <v>2718</v>
      </c>
      <c r="E381" s="194">
        <v>9134.6200000000008</v>
      </c>
      <c r="F381" s="45">
        <f t="shared" si="72"/>
        <v>336.07873436350258</v>
      </c>
    </row>
    <row r="382" spans="1:6" ht="12.75" customHeight="1" x14ac:dyDescent="0.2">
      <c r="A382" s="63">
        <v>4223</v>
      </c>
      <c r="B382" s="64" t="s">
        <v>652</v>
      </c>
      <c r="C382" s="247" t="s">
        <v>743</v>
      </c>
      <c r="D382" s="194">
        <v>37738.81</v>
      </c>
      <c r="E382" s="194">
        <v>19617.73</v>
      </c>
      <c r="F382" s="45">
        <f t="shared" si="72"/>
        <v>51.982905661307285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214.06</v>
      </c>
      <c r="E384" s="192">
        <v>0</v>
      </c>
      <c r="F384" s="71">
        <f t="shared" si="72"/>
        <v>0</v>
      </c>
    </row>
    <row r="385" spans="1:6" ht="12.75" customHeight="1" x14ac:dyDescent="0.2">
      <c r="A385" s="63">
        <v>4226</v>
      </c>
      <c r="B385" s="64" t="s">
        <v>658</v>
      </c>
      <c r="C385" s="247" t="s">
        <v>746</v>
      </c>
      <c r="D385" s="194">
        <v>9203.16</v>
      </c>
      <c r="E385" s="194">
        <v>0</v>
      </c>
      <c r="F385" s="45">
        <f t="shared" si="72"/>
        <v>0</v>
      </c>
    </row>
    <row r="386" spans="1:6" ht="12.75" customHeight="1" x14ac:dyDescent="0.2">
      <c r="A386" s="63">
        <v>4227</v>
      </c>
      <c r="B386" s="183" t="s">
        <v>660</v>
      </c>
      <c r="C386" s="247" t="s">
        <v>747</v>
      </c>
      <c r="D386" s="194">
        <v>6726.23</v>
      </c>
      <c r="E386" s="194">
        <v>144849.85</v>
      </c>
      <c r="F386" s="45">
        <f t="shared" si="72"/>
        <v>2153.5072395680791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28007.96</v>
      </c>
      <c r="E388" s="60">
        <f t="shared" si="93"/>
        <v>0</v>
      </c>
      <c r="F388" s="45">
        <f t="shared" si="72"/>
        <v>0</v>
      </c>
    </row>
    <row r="389" spans="1:6" ht="12.75" customHeight="1" x14ac:dyDescent="0.2">
      <c r="A389" s="63">
        <v>4231</v>
      </c>
      <c r="B389" s="64" t="s">
        <v>666</v>
      </c>
      <c r="C389" s="247" t="s">
        <v>751</v>
      </c>
      <c r="D389" s="194">
        <v>28007.96</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2621788.4</v>
      </c>
      <c r="E412" s="60">
        <f t="shared" si="100"/>
        <v>7742455.8099999996</v>
      </c>
      <c r="F412" s="45">
        <f t="shared" si="72"/>
        <v>295.31200191441843</v>
      </c>
    </row>
    <row r="413" spans="1:6" ht="12.75" customHeight="1" x14ac:dyDescent="0.2">
      <c r="A413" s="63">
        <v>451</v>
      </c>
      <c r="B413" s="64" t="s">
        <v>785</v>
      </c>
      <c r="C413" s="247" t="s">
        <v>786</v>
      </c>
      <c r="D413" s="194">
        <v>2597174.89</v>
      </c>
      <c r="E413" s="194">
        <v>7742455.8099999996</v>
      </c>
      <c r="F413" s="45">
        <f t="shared" si="72"/>
        <v>298.11068325860793</v>
      </c>
    </row>
    <row r="414" spans="1:6" ht="12.75" customHeight="1" x14ac:dyDescent="0.2">
      <c r="A414" s="63">
        <v>452</v>
      </c>
      <c r="B414" s="64" t="s">
        <v>787</v>
      </c>
      <c r="C414" s="247" t="s">
        <v>788</v>
      </c>
      <c r="D414" s="194">
        <v>24613.51</v>
      </c>
      <c r="E414" s="194">
        <v>0</v>
      </c>
      <c r="F414" s="45">
        <f t="shared" si="72"/>
        <v>0</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824978.5299999998</v>
      </c>
      <c r="E418" s="60">
        <f t="shared" si="102"/>
        <v>8541167.4100000001</v>
      </c>
      <c r="F418" s="45">
        <f t="shared" si="72"/>
        <v>1035.3199628116386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18448666.359999999</v>
      </c>
      <c r="E420" s="194">
        <v>16334234.699999999</v>
      </c>
      <c r="F420" s="45">
        <f t="shared" si="72"/>
        <v>88.538837340652094</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31473272.129999999</v>
      </c>
      <c r="E422" s="60">
        <f>E6+E308</f>
        <v>34018779.539999999</v>
      </c>
      <c r="F422" s="45">
        <f t="shared" si="72"/>
        <v>108.08783846651156</v>
      </c>
    </row>
    <row r="423" spans="1:6" ht="12.75" customHeight="1" x14ac:dyDescent="0.2">
      <c r="A423" s="63" t="s">
        <v>582</v>
      </c>
      <c r="B423" s="64" t="s">
        <v>805</v>
      </c>
      <c r="C423" s="247" t="s">
        <v>806</v>
      </c>
      <c r="D423" s="60">
        <f t="shared" ref="D423:E423" si="103">D299+D360</f>
        <v>27482074.510000002</v>
      </c>
      <c r="E423" s="60">
        <f t="shared" si="103"/>
        <v>40361179.099999994</v>
      </c>
      <c r="F423" s="45">
        <f t="shared" si="72"/>
        <v>146.86365501743191</v>
      </c>
    </row>
    <row r="424" spans="1:6" ht="12.75" customHeight="1" x14ac:dyDescent="0.2">
      <c r="A424" s="63" t="s">
        <v>582</v>
      </c>
      <c r="B424" s="64" t="s">
        <v>807</v>
      </c>
      <c r="C424" s="247" t="s">
        <v>808</v>
      </c>
      <c r="D424" s="60">
        <f t="shared" ref="D424:E424" si="104">IF(D422&gt;=D423,D422-D423,0)</f>
        <v>3991197.6199999973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6342399.5599999949</v>
      </c>
      <c r="F425" s="45" t="str">
        <f t="shared" si="72"/>
        <v>-</v>
      </c>
    </row>
    <row r="426" spans="1:6" ht="12.75" customHeight="1" x14ac:dyDescent="0.2">
      <c r="A426" s="251" t="s">
        <v>811</v>
      </c>
      <c r="B426" s="183" t="s">
        <v>812</v>
      </c>
      <c r="C426" s="252" t="s">
        <v>813</v>
      </c>
      <c r="D426" s="60">
        <f t="shared" ref="D426:E426" si="106">IF(D302-D303+D419-D420&gt;=0,D302-D303+D419-D420,0)</f>
        <v>1526160.6000000015</v>
      </c>
      <c r="E426" s="60">
        <f t="shared" si="106"/>
        <v>4929547.4900000021</v>
      </c>
      <c r="F426" s="45">
        <f t="shared" si="72"/>
        <v>323.00319442134708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85341.58</v>
      </c>
      <c r="E428" s="81">
        <f t="shared" si="108"/>
        <v>712780.32</v>
      </c>
      <c r="F428" s="61">
        <f t="shared" si="72"/>
        <v>835.20872240706103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442082.28</v>
      </c>
      <c r="E430" s="60">
        <f>E431+E466+E479+E491+E522</f>
        <v>682543.92</v>
      </c>
      <c r="F430" s="45">
        <f t="shared" ref="F430:F651" si="109">IF(D430&lt;&gt;0,IF(E430/D430&gt;=100,"&gt;&gt;100",E430/D430*100),"-")</f>
        <v>154.3929605140473</v>
      </c>
    </row>
    <row r="431" spans="1:6" ht="24" x14ac:dyDescent="0.2">
      <c r="A431" s="63">
        <v>81</v>
      </c>
      <c r="B431" s="182" t="s">
        <v>822</v>
      </c>
      <c r="C431" s="247" t="s">
        <v>823</v>
      </c>
      <c r="D431" s="60">
        <f t="shared" ref="D431:E431" si="110">D432+D437+D440+D444+D445+D452+D457+D465</f>
        <v>442082.28</v>
      </c>
      <c r="E431" s="60">
        <f t="shared" si="110"/>
        <v>682543.92</v>
      </c>
      <c r="F431" s="45">
        <f t="shared" si="109"/>
        <v>154.3929605140473</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442082.28</v>
      </c>
      <c r="E452" s="60">
        <f t="shared" si="115"/>
        <v>682543.92</v>
      </c>
      <c r="F452" s="45">
        <f t="shared" si="109"/>
        <v>154.3929605140473</v>
      </c>
    </row>
    <row r="453" spans="1:6" ht="12.75" customHeight="1" x14ac:dyDescent="0.2">
      <c r="A453" s="63">
        <v>8163</v>
      </c>
      <c r="B453" s="64" t="s">
        <v>866</v>
      </c>
      <c r="C453" s="247" t="s">
        <v>867</v>
      </c>
      <c r="D453" s="194">
        <v>442082.28</v>
      </c>
      <c r="E453" s="194">
        <v>682543.92</v>
      </c>
      <c r="F453" s="45">
        <f t="shared" si="109"/>
        <v>154.3929605140473</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1855608.0699999998</v>
      </c>
      <c r="E535" s="60">
        <f>E536+E571+E584+E597+E629</f>
        <v>0</v>
      </c>
      <c r="F535" s="45">
        <f t="shared" si="109"/>
        <v>0</v>
      </c>
    </row>
    <row r="536" spans="1:6" ht="24" x14ac:dyDescent="0.2">
      <c r="A536" s="63">
        <v>51</v>
      </c>
      <c r="B536" s="65" t="s">
        <v>1032</v>
      </c>
      <c r="C536" s="247" t="s">
        <v>1033</v>
      </c>
      <c r="D536" s="60">
        <f>D537+D542+D545+D549+D550+D557+D562+D570</f>
        <v>1124626.17</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1124626.17</v>
      </c>
      <c r="E557" s="60">
        <f t="shared" si="141"/>
        <v>0</v>
      </c>
      <c r="F557" s="45">
        <f t="shared" si="109"/>
        <v>0</v>
      </c>
    </row>
    <row r="558" spans="1:6" ht="12.75" customHeight="1" x14ac:dyDescent="0.2">
      <c r="A558" s="63">
        <v>5163</v>
      </c>
      <c r="B558" s="64" t="s">
        <v>1076</v>
      </c>
      <c r="C558" s="247" t="s">
        <v>1077</v>
      </c>
      <c r="D558" s="194">
        <v>1124626.17</v>
      </c>
      <c r="E558" s="194">
        <v>0</v>
      </c>
      <c r="F558" s="45">
        <f t="shared" si="109"/>
        <v>0</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730981.89999999991</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631155.22</v>
      </c>
      <c r="E609" s="60">
        <f t="shared" si="156"/>
        <v>0</v>
      </c>
      <c r="F609" s="45">
        <f t="shared" si="109"/>
        <v>0</v>
      </c>
    </row>
    <row r="610" spans="1:6" ht="24" x14ac:dyDescent="0.2">
      <c r="A610" s="63">
        <v>5443</v>
      </c>
      <c r="B610" s="64" t="s">
        <v>1170</v>
      </c>
      <c r="C610" s="247" t="s">
        <v>1171</v>
      </c>
      <c r="D610" s="194">
        <v>631155.22</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99826.68</v>
      </c>
      <c r="E621" s="60">
        <f t="shared" si="158"/>
        <v>0</v>
      </c>
      <c r="F621" s="45">
        <f t="shared" si="109"/>
        <v>0</v>
      </c>
    </row>
    <row r="622" spans="1:6" ht="12.75" customHeight="1" x14ac:dyDescent="0.2">
      <c r="A622" s="63">
        <v>5471</v>
      </c>
      <c r="B622" s="64" t="s">
        <v>1194</v>
      </c>
      <c r="C622" s="247" t="s">
        <v>1195</v>
      </c>
      <c r="D622" s="194">
        <v>99826.68</v>
      </c>
      <c r="E622" s="194">
        <v>0</v>
      </c>
      <c r="F622" s="45">
        <f t="shared" si="109"/>
        <v>0</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682543.92</v>
      </c>
      <c r="F639" s="45" t="str">
        <f t="shared" si="109"/>
        <v>-</v>
      </c>
    </row>
    <row r="640" spans="1:6" ht="12.75" customHeight="1" x14ac:dyDescent="0.2">
      <c r="A640" s="63" t="s">
        <v>582</v>
      </c>
      <c r="B640" s="64" t="s">
        <v>1230</v>
      </c>
      <c r="C640" s="247" t="s">
        <v>1231</v>
      </c>
      <c r="D640" s="60">
        <f>IF(D535-D430&gt;=0,D535-D430,0)</f>
        <v>1413525.7899999998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2374695.2599999998</v>
      </c>
      <c r="E642" s="194">
        <v>3788221.05</v>
      </c>
      <c r="F642" s="45">
        <f t="shared" si="109"/>
        <v>159.52451305267692</v>
      </c>
    </row>
    <row r="643" spans="1:6" ht="12.75" customHeight="1" x14ac:dyDescent="0.2">
      <c r="A643" s="63" t="s">
        <v>582</v>
      </c>
      <c r="B643" s="64" t="s">
        <v>1236</v>
      </c>
      <c r="C643" s="247" t="s">
        <v>1237</v>
      </c>
      <c r="D643" s="60">
        <f>D422+D430</f>
        <v>31915354.41</v>
      </c>
      <c r="E643" s="60">
        <f>E422+E430</f>
        <v>34701323.460000001</v>
      </c>
      <c r="F643" s="45">
        <f t="shared" si="109"/>
        <v>108.72924365560883</v>
      </c>
    </row>
    <row r="644" spans="1:6" ht="12.75" customHeight="1" x14ac:dyDescent="0.2">
      <c r="A644" s="63" t="s">
        <v>582</v>
      </c>
      <c r="B644" s="64" t="s">
        <v>1238</v>
      </c>
      <c r="C644" s="247" t="s">
        <v>1239</v>
      </c>
      <c r="D644" s="60">
        <f>D423+D535</f>
        <v>29337682.580000002</v>
      </c>
      <c r="E644" s="60">
        <f>E423+E535</f>
        <v>40361179.099999994</v>
      </c>
      <c r="F644" s="45">
        <f t="shared" si="109"/>
        <v>137.57453060561403</v>
      </c>
    </row>
    <row r="645" spans="1:6" ht="12.75" customHeight="1" x14ac:dyDescent="0.2">
      <c r="A645" s="63" t="s">
        <v>582</v>
      </c>
      <c r="B645" s="64" t="s">
        <v>1240</v>
      </c>
      <c r="C645" s="247" t="s">
        <v>1241</v>
      </c>
      <c r="D645" s="60">
        <f t="shared" ref="D645:E645" si="163">IF(D643&gt;=D644,D643-D644,0)</f>
        <v>2577671.8299999982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5659855.6399999931</v>
      </c>
      <c r="F646" s="45" t="str">
        <f t="shared" si="109"/>
        <v>-</v>
      </c>
    </row>
    <row r="647" spans="1:6" ht="24" x14ac:dyDescent="0.2">
      <c r="A647" s="251" t="s">
        <v>1244</v>
      </c>
      <c r="B647" s="64" t="s">
        <v>1245</v>
      </c>
      <c r="C647" s="252" t="s">
        <v>1244</v>
      </c>
      <c r="D647" s="60">
        <f>IF(D426-D427+D641-D642&gt;=0,D426-D427+D641-D642,0)</f>
        <v>0</v>
      </c>
      <c r="E647" s="60">
        <f>IF(E426-E427+E641-E642&gt;=0,E426-E427+E641-E642,0)</f>
        <v>1141326.4400000023</v>
      </c>
      <c r="F647" s="45" t="str">
        <f t="shared" si="109"/>
        <v>-</v>
      </c>
    </row>
    <row r="648" spans="1:6" ht="24" x14ac:dyDescent="0.2">
      <c r="A648" s="251" t="s">
        <v>1246</v>
      </c>
      <c r="B648" s="64" t="s">
        <v>1247</v>
      </c>
      <c r="C648" s="252" t="s">
        <v>1246</v>
      </c>
      <c r="D648" s="60">
        <f>IF(D427-D426+D642-D641&gt;=0,D427-D426+D642-D641,0)</f>
        <v>848534.65999999829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1729137.17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4518529.1999999909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990180.45</v>
      </c>
      <c r="E653" s="194">
        <v>3704408.69</v>
      </c>
      <c r="F653" s="45">
        <f t="shared" ref="F653:F740" si="167">IF(D653&lt;&gt;0,IF(E653/D653&gt;=100,"&gt;&gt;100",E653/D653*100),"-")</f>
        <v>374.11450508844121</v>
      </c>
    </row>
    <row r="654" spans="1:6" ht="12.75" customHeight="1" x14ac:dyDescent="0.2">
      <c r="A654" s="63" t="s">
        <v>1257</v>
      </c>
      <c r="B654" s="64" t="s">
        <v>1258</v>
      </c>
      <c r="C654" s="247" t="s">
        <v>1257</v>
      </c>
      <c r="D654" s="194">
        <v>32271333.57</v>
      </c>
      <c r="E654" s="194">
        <v>48006599.18</v>
      </c>
      <c r="F654" s="45">
        <f t="shared" si="167"/>
        <v>148.75926672155805</v>
      </c>
    </row>
    <row r="655" spans="1:6" ht="12.75" customHeight="1" x14ac:dyDescent="0.2">
      <c r="A655" s="63" t="s">
        <v>1259</v>
      </c>
      <c r="B655" s="64" t="s">
        <v>1260</v>
      </c>
      <c r="C655" s="247" t="s">
        <v>1259</v>
      </c>
      <c r="D655" s="194">
        <v>29557105.329999998</v>
      </c>
      <c r="E655" s="194">
        <v>47575975.43</v>
      </c>
      <c r="F655" s="45">
        <f t="shared" si="167"/>
        <v>160.96290519258369</v>
      </c>
    </row>
    <row r="656" spans="1:6" ht="24" x14ac:dyDescent="0.2">
      <c r="A656" s="63">
        <v>11</v>
      </c>
      <c r="B656" s="64" t="s">
        <v>1261</v>
      </c>
      <c r="C656" s="247" t="s">
        <v>1262</v>
      </c>
      <c r="D656" s="60">
        <f t="shared" ref="D656:E656" si="168">+D653+D654-D655</f>
        <v>3704408.6900000013</v>
      </c>
      <c r="E656" s="60">
        <f t="shared" si="168"/>
        <v>4135032.4399999976</v>
      </c>
      <c r="F656" s="45">
        <f t="shared" si="167"/>
        <v>111.62462854496749</v>
      </c>
    </row>
    <row r="657" spans="1:6" ht="24" x14ac:dyDescent="0.2">
      <c r="A657" s="63" t="s">
        <v>582</v>
      </c>
      <c r="B657" s="64" t="s">
        <v>1263</v>
      </c>
      <c r="C657" s="247" t="s">
        <v>1264</v>
      </c>
      <c r="D657" s="253">
        <v>124</v>
      </c>
      <c r="E657" s="253">
        <v>124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117</v>
      </c>
      <c r="E659" s="253">
        <v>116</v>
      </c>
      <c r="F659" s="45">
        <f t="shared" si="167"/>
        <v>99.145299145299148</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2972537.84</v>
      </c>
      <c r="E661" s="194">
        <v>3394396.9</v>
      </c>
      <c r="F661" s="45">
        <f t="shared" si="167"/>
        <v>114.19188191057646</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29019.67</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1156671.4099999999</v>
      </c>
      <c r="E665" s="192">
        <v>1241616.17</v>
      </c>
      <c r="F665" s="71">
        <f t="shared" si="167"/>
        <v>107.34389726119365</v>
      </c>
    </row>
    <row r="666" spans="1:6" ht="12.75" customHeight="1" x14ac:dyDescent="0.2">
      <c r="A666" s="70" t="s">
        <v>1282</v>
      </c>
      <c r="B666" s="65" t="s">
        <v>1283</v>
      </c>
      <c r="C666" s="277" t="s">
        <v>1282</v>
      </c>
      <c r="D666" s="192">
        <v>40.69</v>
      </c>
      <c r="E666" s="192">
        <v>13.12</v>
      </c>
      <c r="F666" s="71">
        <f t="shared" si="167"/>
        <v>32.243794544114039</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4645451.41</v>
      </c>
      <c r="E669" s="194">
        <v>3513991.21</v>
      </c>
      <c r="F669" s="45">
        <f t="shared" si="167"/>
        <v>75.64369745501223</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42934.1</v>
      </c>
      <c r="F671" s="45" t="str">
        <f t="shared" si="167"/>
        <v>-</v>
      </c>
    </row>
    <row r="672" spans="1:6" ht="12.75" customHeight="1" x14ac:dyDescent="0.2">
      <c r="A672" s="63">
        <v>63314</v>
      </c>
      <c r="B672" s="64" t="s">
        <v>1294</v>
      </c>
      <c r="C672" s="247" t="s">
        <v>1295</v>
      </c>
      <c r="D672" s="194">
        <v>59562.1</v>
      </c>
      <c r="E672" s="194">
        <v>113579.18</v>
      </c>
      <c r="F672" s="45">
        <f t="shared" si="167"/>
        <v>190.69035510836591</v>
      </c>
    </row>
    <row r="673" spans="1:6" ht="12.75" customHeight="1" x14ac:dyDescent="0.2">
      <c r="A673" s="63">
        <v>63321</v>
      </c>
      <c r="B673" s="64" t="s">
        <v>1296</v>
      </c>
      <c r="C673" s="247" t="s">
        <v>1297</v>
      </c>
      <c r="D673" s="194">
        <v>550900.72</v>
      </c>
      <c r="E673" s="194">
        <v>1983295.79</v>
      </c>
      <c r="F673" s="45">
        <f t="shared" si="167"/>
        <v>360.00965654936886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38021.449999999997</v>
      </c>
      <c r="E675" s="194">
        <v>27548.94</v>
      </c>
      <c r="F675" s="45">
        <f t="shared" si="167"/>
        <v>72.456310845588476</v>
      </c>
    </row>
    <row r="676" spans="1:6" ht="12.75" customHeight="1" x14ac:dyDescent="0.2">
      <c r="A676" s="63">
        <v>63324</v>
      </c>
      <c r="B676" s="64" t="s">
        <v>1302</v>
      </c>
      <c r="C676" s="247" t="s">
        <v>1303</v>
      </c>
      <c r="D676" s="194">
        <v>154466.29999999999</v>
      </c>
      <c r="E676" s="194">
        <v>99205</v>
      </c>
      <c r="F676" s="45">
        <f t="shared" si="167"/>
        <v>64.224364796722654</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407633.95</v>
      </c>
      <c r="E678" s="192">
        <v>0</v>
      </c>
      <c r="F678" s="71">
        <f t="shared" si="167"/>
        <v>0</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1064611.28</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443910.18</v>
      </c>
      <c r="E702" s="192">
        <v>633527.5</v>
      </c>
      <c r="F702" s="71">
        <f t="shared" si="167"/>
        <v>142.71524478217643</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38580.68</v>
      </c>
      <c r="E706" s="192">
        <v>2279181.92</v>
      </c>
      <c r="F706" s="71">
        <f t="shared" si="167"/>
        <v>5907.573220586055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43901.919999999998</v>
      </c>
      <c r="E711" s="192">
        <v>61906.37</v>
      </c>
      <c r="F711" s="71">
        <f t="shared" si="167"/>
        <v>141.01062094778544</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16492.03</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411.55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24402.1</v>
      </c>
      <c r="E732" s="192">
        <v>61525.919999999998</v>
      </c>
      <c r="F732" s="71">
        <f t="shared" si="167"/>
        <v>252.13370980366446</v>
      </c>
    </row>
    <row r="733" spans="1:6" ht="12.75" customHeight="1" x14ac:dyDescent="0.2">
      <c r="A733" s="70">
        <v>31215</v>
      </c>
      <c r="B733" s="65" t="s">
        <v>1396</v>
      </c>
      <c r="C733" s="278" t="s">
        <v>1397</v>
      </c>
      <c r="D733" s="192">
        <v>10420.200000000001</v>
      </c>
      <c r="E733" s="192">
        <v>8968.56</v>
      </c>
      <c r="F733" s="71">
        <f t="shared" si="167"/>
        <v>86.068981401508594</v>
      </c>
    </row>
    <row r="734" spans="1:6" ht="12.75" customHeight="1" x14ac:dyDescent="0.2">
      <c r="A734" s="70">
        <v>32121</v>
      </c>
      <c r="B734" s="65" t="s">
        <v>1398</v>
      </c>
      <c r="C734" s="278" t="s">
        <v>1399</v>
      </c>
      <c r="D734" s="192">
        <v>98566.84</v>
      </c>
      <c r="E734" s="192">
        <v>104818.52</v>
      </c>
      <c r="F734" s="71">
        <f t="shared" si="167"/>
        <v>106.34257930963396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22863.7</v>
      </c>
      <c r="E737" s="194">
        <v>7312</v>
      </c>
      <c r="F737" s="45">
        <f t="shared" si="167"/>
        <v>31.980825500684489</v>
      </c>
    </row>
    <row r="738" spans="1:6" ht="12.75" customHeight="1" x14ac:dyDescent="0.2">
      <c r="A738" s="63" t="s">
        <v>1406</v>
      </c>
      <c r="B738" s="64" t="s">
        <v>1407</v>
      </c>
      <c r="C738" s="247" t="s">
        <v>1406</v>
      </c>
      <c r="D738" s="194">
        <v>24958.92</v>
      </c>
      <c r="E738" s="194">
        <v>31985.79</v>
      </c>
      <c r="F738" s="45">
        <f t="shared" si="167"/>
        <v>128.15374222923109</v>
      </c>
    </row>
    <row r="739" spans="1:6" ht="12.75" customHeight="1" x14ac:dyDescent="0.2">
      <c r="A739" s="70" t="s">
        <v>1408</v>
      </c>
      <c r="B739" s="65" t="s">
        <v>1409</v>
      </c>
      <c r="C739" s="278" t="s">
        <v>1408</v>
      </c>
      <c r="D739" s="192">
        <v>379.8</v>
      </c>
      <c r="E739" s="192">
        <v>452.5</v>
      </c>
      <c r="F739" s="71">
        <f t="shared" si="167"/>
        <v>119.14165350184307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50999.21</v>
      </c>
      <c r="E741" s="192">
        <v>72668.25</v>
      </c>
      <c r="F741" s="71">
        <f t="shared" ref="F741:F1006" si="169">IF(D741&lt;&gt;0,IF(E741/D741&gt;=100,"&gt;&gt;100",E741/D741*100),"-")</f>
        <v>142.48897188799592</v>
      </c>
    </row>
    <row r="742" spans="1:6" ht="12.75" customHeight="1" x14ac:dyDescent="0.2">
      <c r="A742" s="70" t="s">
        <v>1414</v>
      </c>
      <c r="B742" s="65" t="s">
        <v>1415</v>
      </c>
      <c r="C742" s="278" t="s">
        <v>1414</v>
      </c>
      <c r="D742" s="192">
        <v>3480</v>
      </c>
      <c r="E742" s="192">
        <v>3456</v>
      </c>
      <c r="F742" s="71">
        <f t="shared" si="169"/>
        <v>99.310344827586206</v>
      </c>
    </row>
    <row r="743" spans="1:6" ht="12.75" customHeight="1" x14ac:dyDescent="0.2">
      <c r="A743" s="70" t="s">
        <v>1416</v>
      </c>
      <c r="B743" s="65" t="s">
        <v>1417</v>
      </c>
      <c r="C743" s="277" t="s">
        <v>1416</v>
      </c>
      <c r="D743" s="192">
        <v>1800</v>
      </c>
      <c r="E743" s="192">
        <v>3200.18</v>
      </c>
      <c r="F743" s="71">
        <f t="shared" ref="F743:F744" si="170">IF(D743&lt;&gt;0,IF(E743/D743&gt;=100,"&gt;&gt;100",E743/D743*100),"-")</f>
        <v>177.78777777777776</v>
      </c>
    </row>
    <row r="744" spans="1:6" ht="12.75" customHeight="1" x14ac:dyDescent="0.2">
      <c r="A744" s="70" t="s">
        <v>1418</v>
      </c>
      <c r="B744" s="65" t="s">
        <v>1419</v>
      </c>
      <c r="C744" s="277" t="s">
        <v>1418</v>
      </c>
      <c r="D744" s="192">
        <v>1288</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2037.78</v>
      </c>
      <c r="E760" s="194">
        <v>1169.5</v>
      </c>
      <c r="F760" s="45">
        <f t="shared" si="169"/>
        <v>57.390886160429488</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281113.11</v>
      </c>
      <c r="E777" s="192">
        <v>312670.51</v>
      </c>
      <c r="F777" s="71">
        <f t="shared" si="169"/>
        <v>111.22587274567167</v>
      </c>
    </row>
    <row r="778" spans="1:6" ht="12.75" customHeight="1" x14ac:dyDescent="0.2">
      <c r="A778" s="70">
        <v>35232</v>
      </c>
      <c r="B778" s="65" t="s">
        <v>1486</v>
      </c>
      <c r="C778" s="278" t="s">
        <v>1487</v>
      </c>
      <c r="D778" s="192">
        <v>25500</v>
      </c>
      <c r="E778" s="192">
        <v>46625.88</v>
      </c>
      <c r="F778" s="71">
        <f t="shared" si="169"/>
        <v>182.84658823529412</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36580</v>
      </c>
      <c r="E781" s="192">
        <v>0</v>
      </c>
      <c r="F781" s="71">
        <f t="shared" si="169"/>
        <v>0</v>
      </c>
    </row>
    <row r="782" spans="1:6" ht="12.75" customHeight="1" x14ac:dyDescent="0.2">
      <c r="A782" s="70">
        <v>36316</v>
      </c>
      <c r="B782" s="65" t="s">
        <v>1494</v>
      </c>
      <c r="C782" s="278" t="s">
        <v>1495</v>
      </c>
      <c r="D782" s="192">
        <v>59000</v>
      </c>
      <c r="E782" s="192">
        <v>47952.4</v>
      </c>
      <c r="F782" s="71">
        <f t="shared" si="169"/>
        <v>81.275254237288138</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407633.95</v>
      </c>
      <c r="E785" s="192">
        <v>0</v>
      </c>
      <c r="F785" s="71">
        <f t="shared" si="169"/>
        <v>0</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692570.46</v>
      </c>
      <c r="E788" s="192">
        <v>757616.67</v>
      </c>
      <c r="F788" s="71">
        <f t="shared" si="169"/>
        <v>109.3919989021767</v>
      </c>
    </row>
    <row r="789" spans="1:6" ht="12.75" customHeight="1" x14ac:dyDescent="0.2">
      <c r="A789" s="70">
        <v>36326</v>
      </c>
      <c r="B789" s="65" t="s">
        <v>1508</v>
      </c>
      <c r="C789" s="278" t="s">
        <v>1509</v>
      </c>
      <c r="D789" s="192">
        <v>145397.67000000001</v>
      </c>
      <c r="E789" s="192">
        <v>1050056.6100000001</v>
      </c>
      <c r="F789" s="71">
        <f t="shared" si="169"/>
        <v>722.19631167404543</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44853.01</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645078.71</v>
      </c>
      <c r="E818" s="192">
        <v>0</v>
      </c>
      <c r="F818" s="71">
        <f t="shared" si="169"/>
        <v>0</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262000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236767.15</v>
      </c>
      <c r="E846" s="194">
        <v>202164.6</v>
      </c>
      <c r="F846" s="45">
        <f t="shared" si="169"/>
        <v>85.385409251241157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289448.93</v>
      </c>
      <c r="E850" s="194">
        <v>331726.37</v>
      </c>
      <c r="F850" s="45">
        <f t="shared" si="169"/>
        <v>114.60618285926985</v>
      </c>
    </row>
    <row r="851" spans="1:6" ht="12.75" customHeight="1" x14ac:dyDescent="0.2">
      <c r="A851" s="63">
        <v>37221</v>
      </c>
      <c r="B851" s="64" t="s">
        <v>1631</v>
      </c>
      <c r="C851" s="247" t="s">
        <v>1632</v>
      </c>
      <c r="D851" s="194">
        <v>239078.81</v>
      </c>
      <c r="E851" s="194">
        <v>181627.88</v>
      </c>
      <c r="F851" s="45">
        <f t="shared" si="169"/>
        <v>75.969877882527527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37299.129999999997</v>
      </c>
      <c r="E855" s="194">
        <v>40682.230000000003</v>
      </c>
      <c r="F855" s="45">
        <f t="shared" si="169"/>
        <v>109.07018474693648</v>
      </c>
    </row>
    <row r="856" spans="1:6" ht="12.75" customHeight="1" x14ac:dyDescent="0.2">
      <c r="A856" s="63">
        <v>38117</v>
      </c>
      <c r="B856" s="64" t="s">
        <v>1640</v>
      </c>
      <c r="C856" s="247" t="s">
        <v>1641</v>
      </c>
      <c r="D856" s="194">
        <v>6836.1</v>
      </c>
      <c r="E856" s="194">
        <v>7900</v>
      </c>
      <c r="F856" s="45">
        <f t="shared" si="169"/>
        <v>115.56296718889425</v>
      </c>
    </row>
    <row r="857" spans="1:6" ht="12.75" customHeight="1" x14ac:dyDescent="0.2">
      <c r="A857" s="63">
        <v>38612</v>
      </c>
      <c r="B857" s="64" t="s">
        <v>1642</v>
      </c>
      <c r="C857" s="247" t="s">
        <v>1643</v>
      </c>
      <c r="D857" s="194">
        <v>0</v>
      </c>
      <c r="E857" s="194">
        <v>307899.40999999997</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442082.28</v>
      </c>
      <c r="E882" s="194">
        <v>682543.92</v>
      </c>
      <c r="F882" s="45">
        <f t="shared" si="169"/>
        <v>154.3929605140473</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1124626.17</v>
      </c>
      <c r="E951" s="194">
        <v>0</v>
      </c>
      <c r="F951" s="45">
        <f t="shared" si="169"/>
        <v>0</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631155.22</v>
      </c>
      <c r="E980" s="192">
        <v>0</v>
      </c>
      <c r="F980" s="71">
        <f t="shared" si="169"/>
        <v>0</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99826.68</v>
      </c>
      <c r="E995" s="192">
        <v>0</v>
      </c>
      <c r="F995" s="71">
        <f t="shared" si="169"/>
        <v>0</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D6" sqref="D6:F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54441097.040000007</v>
      </c>
      <c r="E6" s="180">
        <f t="shared" si="0"/>
        <v>61449315.030000001</v>
      </c>
      <c r="F6" s="181">
        <f t="shared" ref="F6:F298" si="1">IF(D6&gt;0,IF(E6/D6&gt;=100,"&gt;&gt;100",E6/D6*100),"-")</f>
        <v>112.87302859611881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49837492.740000002</v>
      </c>
      <c r="E7" s="79">
        <f t="shared" si="2"/>
        <v>55766721.120000005</v>
      </c>
      <c r="F7" s="71">
        <f t="shared" si="1"/>
        <v>111.89712414092041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10903314.76</v>
      </c>
      <c r="E8" s="79">
        <f>E9+E10-E11</f>
        <v>9995269.5899999999</v>
      </c>
      <c r="F8" s="71">
        <f t="shared" si="1"/>
        <v>91.671843012995808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10903314.76</v>
      </c>
      <c r="E9" s="192">
        <v>9995269.5899999999</v>
      </c>
      <c r="F9" s="71">
        <f t="shared" si="1"/>
        <v>91.671843012995808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4457.95</v>
      </c>
      <c r="E10" s="192">
        <v>4457.95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4457.95</v>
      </c>
      <c r="E11" s="192">
        <v>4457.95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34782409.520000003</v>
      </c>
      <c r="E12" s="79">
        <f t="shared" si="3"/>
        <v>34386635.200000003</v>
      </c>
      <c r="F12" s="71">
        <f t="shared" si="1"/>
        <v>98.862142314285535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33900092.880000003</v>
      </c>
      <c r="E13" s="79">
        <f t="shared" si="4"/>
        <v>33892818.340000004</v>
      </c>
      <c r="F13" s="71">
        <f t="shared" si="1"/>
        <v>99.978541238734209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35445369.57</v>
      </c>
      <c r="E15" s="192">
        <v>36080135.82</v>
      </c>
      <c r="F15" s="71">
        <f t="shared" si="1"/>
        <v>101.79082982544847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3848917.06</v>
      </c>
      <c r="E17" s="192">
        <v>3848917.06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5394193.75</v>
      </c>
      <c r="E18" s="192">
        <v>6036234.54</v>
      </c>
      <c r="F18" s="71">
        <f t="shared" si="1"/>
        <v>111.90244213975444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751813.79999999981</v>
      </c>
      <c r="E19" s="79">
        <f t="shared" si="5"/>
        <v>381898.80000000075</v>
      </c>
      <c r="F19" s="71">
        <f t="shared" si="1"/>
        <v>50.796992553209428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1714220.69</v>
      </c>
      <c r="E20" s="192">
        <v>1741966.19</v>
      </c>
      <c r="F20" s="71">
        <f t="shared" si="1"/>
        <v>101.61854889290829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211139.24</v>
      </c>
      <c r="E21" s="192">
        <v>213637.53</v>
      </c>
      <c r="F21" s="71">
        <f t="shared" si="1"/>
        <v>101.18324286854494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263138.5</v>
      </c>
      <c r="E22" s="192">
        <v>265372.77</v>
      </c>
      <c r="F22" s="71">
        <f t="shared" si="1"/>
        <v>100.84908517757761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1106894.55</v>
      </c>
      <c r="E23" s="192">
        <v>1106894.55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1818499.46</v>
      </c>
      <c r="E24" s="192">
        <v>1818499.46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32893.94</v>
      </c>
      <c r="E25" s="192">
        <v>32893.94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136559.66</v>
      </c>
      <c r="E26" s="192">
        <v>276907.52000000002</v>
      </c>
      <c r="F26" s="71">
        <f t="shared" si="1"/>
        <v>202.77402565296373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4531532.24</v>
      </c>
      <c r="E28" s="192">
        <v>5074273.16</v>
      </c>
      <c r="F28" s="71">
        <f t="shared" si="1"/>
        <v>111.97698463246506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57846.169999999984</v>
      </c>
      <c r="E29" s="79">
        <f t="shared" si="6"/>
        <v>39530.169999999984</v>
      </c>
      <c r="F29" s="71">
        <f t="shared" si="1"/>
        <v>68.336710969801445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171626.52</v>
      </c>
      <c r="E30" s="192">
        <v>171626.52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113780.35</v>
      </c>
      <c r="E34" s="192">
        <v>132096.35</v>
      </c>
      <c r="F34" s="71">
        <f t="shared" si="1"/>
        <v>116.09768294789038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71319.350000000006</v>
      </c>
      <c r="E35" s="79">
        <f t="shared" si="7"/>
        <v>71050.570000000007</v>
      </c>
      <c r="F35" s="71">
        <f t="shared" si="1"/>
        <v>99.623131730729469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1339.38</v>
      </c>
      <c r="E36" s="192">
        <v>1339.38</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70337.14</v>
      </c>
      <c r="E37" s="192">
        <v>70337.14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357.17</v>
      </c>
      <c r="E40" s="192">
        <v>625.95000000000005</v>
      </c>
      <c r="F40" s="71">
        <f t="shared" si="1"/>
        <v>175.25268079625948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1337.3199999999997</v>
      </c>
      <c r="E45" s="79">
        <f t="shared" si="9"/>
        <v>1337.3199999999997</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10502.66</v>
      </c>
      <c r="E47" s="192">
        <v>10502.66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1337.32</v>
      </c>
      <c r="E48" s="192">
        <v>1337.32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10502.66</v>
      </c>
      <c r="E50" s="192">
        <v>10502.66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38256.51</v>
      </c>
      <c r="E54" s="192">
        <v>38979.839999999997</v>
      </c>
      <c r="F54" s="71">
        <f t="shared" si="1"/>
        <v>101.89073702750197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38256.51</v>
      </c>
      <c r="E55" s="192">
        <v>38979.839999999997</v>
      </c>
      <c r="F55" s="71">
        <f t="shared" si="1"/>
        <v>101.89073702750197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4151768.46</v>
      </c>
      <c r="E56" s="79">
        <f t="shared" si="11"/>
        <v>11384816.33</v>
      </c>
      <c r="F56" s="71">
        <f t="shared" si="1"/>
        <v>274.21607056574635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4151768.46</v>
      </c>
      <c r="E57" s="192">
        <v>11384816.33</v>
      </c>
      <c r="F57" s="71">
        <f t="shared" si="1"/>
        <v>274.21607056574635</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4603604.3000000007</v>
      </c>
      <c r="E69" s="79">
        <f>E70+E82+E88+E119+E135+E147+E165+E171</f>
        <v>5682593.9100000001</v>
      </c>
      <c r="F69" s="71">
        <f t="shared" si="1"/>
        <v>123.43793123140489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3704408.6900000004</v>
      </c>
      <c r="E70" s="79">
        <f t="shared" si="12"/>
        <v>4135032.44</v>
      </c>
      <c r="F70" s="71">
        <f t="shared" si="1"/>
        <v>111.62462854496758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3571733.24</v>
      </c>
      <c r="E71" s="79">
        <f t="shared" si="13"/>
        <v>4002418.28</v>
      </c>
      <c r="F71" s="71">
        <f t="shared" si="1"/>
        <v>112.05815247277535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3571733.24</v>
      </c>
      <c r="E73" s="192">
        <v>4002418.28</v>
      </c>
      <c r="F73" s="71">
        <f t="shared" si="1"/>
        <v>112.05815247277535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132518.26999999999</v>
      </c>
      <c r="E76" s="79">
        <f>SUM(E77:E79)</f>
        <v>132518.26999999999</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132518.26999999999</v>
      </c>
      <c r="E78" s="192">
        <v>132518.26999999999</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157.18</v>
      </c>
      <c r="E80" s="192">
        <v>95.89</v>
      </c>
      <c r="F80" s="71">
        <f t="shared" si="1"/>
        <v>61.00648937523858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90421.82</v>
      </c>
      <c r="E82" s="79">
        <f>SUM(E83:E85)-E86+E87</f>
        <v>111348.94</v>
      </c>
      <c r="F82" s="71">
        <f t="shared" si="1"/>
        <v>123.14388274865513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100</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1253.9100000000001</v>
      </c>
      <c r="E85" s="192">
        <v>1272.32</v>
      </c>
      <c r="F85" s="71">
        <f t="shared" si="1"/>
        <v>101.46820744710546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89067.91</v>
      </c>
      <c r="E87" s="192">
        <v>110076.62</v>
      </c>
      <c r="F87" s="71">
        <f t="shared" si="1"/>
        <v>123.58729423425339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723432.21</v>
      </c>
      <c r="E135" s="79">
        <f t="shared" si="21"/>
        <v>723432.21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723432.21</v>
      </c>
      <c r="E136" s="79">
        <f t="shared" si="22"/>
        <v>723432.21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723432.21</v>
      </c>
      <c r="E140" s="192">
        <v>723432.21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85341.58</v>
      </c>
      <c r="E147" s="79">
        <f t="shared" si="24"/>
        <v>712780.32000000007</v>
      </c>
      <c r="F147" s="71">
        <f t="shared" si="1"/>
        <v>835.20872240706115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13299.18</v>
      </c>
      <c r="E148" s="192">
        <v>11570.39</v>
      </c>
      <c r="F148" s="71">
        <f t="shared" si="1"/>
        <v>87.000777491544596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4258.08</v>
      </c>
      <c r="E150" s="79">
        <f t="shared" si="25"/>
        <v>644507.41</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23243.8</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1670</v>
      </c>
      <c r="E153" s="192">
        <v>465282.23</v>
      </c>
      <c r="F153" s="71" t="str">
        <f t="shared" si="1"/>
        <v>&gt;&gt;100</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512.4</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2588.08</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155468.98000000001</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79952.86</v>
      </c>
      <c r="E159" s="192">
        <v>65245.24</v>
      </c>
      <c r="F159" s="71">
        <f t="shared" si="1"/>
        <v>81.60463553148692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2410.66</v>
      </c>
      <c r="E160" s="192">
        <v>1753.6</v>
      </c>
      <c r="F160" s="71">
        <f t="shared" si="1"/>
        <v>72.743564003219035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834.69</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15413.89</v>
      </c>
      <c r="E164" s="192">
        <v>10296.32</v>
      </c>
      <c r="F164" s="71">
        <f t="shared" si="1"/>
        <v>66.798971576934832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54441097.039999999</v>
      </c>
      <c r="E176" s="79">
        <f>E177+E251</f>
        <v>61449315.030000001</v>
      </c>
      <c r="F176" s="71">
        <f t="shared" si="1"/>
        <v>112.87302859611883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2292679.4300000002</v>
      </c>
      <c r="E177" s="79">
        <f>E178+E197+E203+E219+E247+E248</f>
        <v>9188282.120000001</v>
      </c>
      <c r="F177" s="71">
        <f t="shared" si="1"/>
        <v>400.76610797698828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1065991.77</v>
      </c>
      <c r="E178" s="79">
        <f>SUM(E179:E181)+E185+E186+SUM(E194:E196)</f>
        <v>1576191.6499999997</v>
      </c>
      <c r="F178" s="71">
        <f t="shared" si="1"/>
        <v>147.8615214824782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371618.86</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914988.79</v>
      </c>
      <c r="E180" s="192">
        <v>552938.93999999994</v>
      </c>
      <c r="F180" s="71">
        <f t="shared" si="1"/>
        <v>60.431225610971687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11.03</v>
      </c>
      <c r="E181" s="79">
        <f t="shared" si="28"/>
        <v>3992.4</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11.03</v>
      </c>
      <c r="E183" s="192">
        <v>8.8000000000000007</v>
      </c>
      <c r="F183" s="71">
        <f t="shared" si="1"/>
        <v>79.782411604714426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3983.6</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2669.07</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560588.19999999995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316225.8</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244362.4</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56076.97</v>
      </c>
      <c r="E194" s="192">
        <v>31296.18</v>
      </c>
      <c r="F194" s="71">
        <f t="shared" si="1"/>
        <v>55.809327786433535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25934.560000000001</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94914.98</v>
      </c>
      <c r="E196" s="192">
        <v>27153.439999999999</v>
      </c>
      <c r="F196" s="71">
        <f t="shared" si="1"/>
        <v>28.608171228609013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450207.06</v>
      </c>
      <c r="E197" s="79">
        <f>SUM(E198:E202)</f>
        <v>2031577.61</v>
      </c>
      <c r="F197" s="71">
        <f t="shared" si="1"/>
        <v>451.25405407902758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44856.99</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405350.07</v>
      </c>
      <c r="E202" s="192">
        <v>2031577.61</v>
      </c>
      <c r="F202" s="71">
        <f t="shared" si="30"/>
        <v>501.19088668222014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365066.65</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365066.65</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365066.65</v>
      </c>
      <c r="E225" s="192">
        <v>0</v>
      </c>
      <c r="F225" s="71">
        <f t="shared" si="1"/>
        <v>0</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411413.95</v>
      </c>
      <c r="E247" s="192">
        <v>5580512.8600000003</v>
      </c>
      <c r="F247" s="71">
        <f>IF(D247&gt;0,IF(E247/D247&gt;=100,"&gt;&gt;100",E247/D247*100),"-")</f>
        <v>1356.4228582915091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52148417.609999999</v>
      </c>
      <c r="E251" s="79">
        <f>+E252+E255-E264+E274+E291</f>
        <v>52261032.910000004</v>
      </c>
      <c r="F251" s="71">
        <f t="shared" si="1"/>
        <v>100.21595151907046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50333938.859999999</v>
      </c>
      <c r="E252" s="79">
        <f>E253-E254</f>
        <v>56627369.990000002</v>
      </c>
      <c r="F252" s="71">
        <f t="shared" si="1"/>
        <v>112.50335513678891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50699005.509999998</v>
      </c>
      <c r="E253" s="192">
        <v>56627369.990000002</v>
      </c>
      <c r="F253" s="71">
        <f t="shared" si="1"/>
        <v>111.69325595317778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365066.65</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1729137.1700000018</v>
      </c>
      <c r="E255" s="79">
        <f>E256-E260</f>
        <v>-4518529.1999999993</v>
      </c>
      <c r="F255" s="71">
        <f t="shared" si="1"/>
        <v>-261.31698967526069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21807993.370000001</v>
      </c>
      <c r="E256" s="79">
        <f>SUM(E257:E259)</f>
        <v>17912749.899999999</v>
      </c>
      <c r="F256" s="71">
        <f t="shared" si="1"/>
        <v>82.138459949467588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21807993.370000001</v>
      </c>
      <c r="E257" s="192">
        <v>17912749.899999999</v>
      </c>
      <c r="F257" s="71">
        <f t="shared" si="1"/>
        <v>82.138459949467588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20078856.199999999</v>
      </c>
      <c r="E260" s="79">
        <f>SUM(E261:E263)</f>
        <v>22431279.099999998</v>
      </c>
      <c r="F260" s="71">
        <f t="shared" si="1"/>
        <v>111.71592085011295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16290635.15</v>
      </c>
      <c r="E262" s="192">
        <v>19325601.969999999</v>
      </c>
      <c r="F262" s="71">
        <f t="shared" si="1"/>
        <v>118.63013192582611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3788221.05</v>
      </c>
      <c r="E263" s="192">
        <v>3105677.13</v>
      </c>
      <c r="F263" s="71">
        <f t="shared" si="1"/>
        <v>81.982468525694927</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560588.19999999995</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316225.8</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244362.4</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85341.58</v>
      </c>
      <c r="E274" s="79">
        <f>SUM(E275:E277)+SUM(E286:E290)</f>
        <v>712780.32</v>
      </c>
      <c r="F274" s="71">
        <f t="shared" si="1"/>
        <v>835.20872240706103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2328.71</v>
      </c>
      <c r="E275" s="192">
        <v>2724.96</v>
      </c>
      <c r="F275" s="71">
        <f t="shared" ref="F275:F290" si="39">IF(D275&gt;0,IF(E275/D275&gt;=100,"&gt;&gt;100",E275/D275*100),"-")</f>
        <v>117.01585856547187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4414.0200000000004</v>
      </c>
      <c r="E277" s="79">
        <f>SUM(E278:E285)</f>
        <v>644507.41</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23243.8</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4414.0200000000004</v>
      </c>
      <c r="E280" s="192">
        <v>465282.23</v>
      </c>
      <c r="F280" s="71" t="str">
        <f t="shared" si="39"/>
        <v>&gt;&gt;100</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512.4</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155468.98000000001</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76188.19</v>
      </c>
      <c r="E286" s="192">
        <v>63794.35</v>
      </c>
      <c r="F286" s="71">
        <f t="shared" si="39"/>
        <v>83.732596876235007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2410.66</v>
      </c>
      <c r="E287" s="192">
        <v>1753.6</v>
      </c>
      <c r="F287" s="71">
        <f t="shared" si="39"/>
        <v>72.743564003219035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9673885.3300000001</v>
      </c>
      <c r="E297" s="79">
        <f t="shared" si="42"/>
        <v>79547761.829999998</v>
      </c>
      <c r="F297" s="71">
        <f t="shared" si="1"/>
        <v>822.29382628003509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9673885.3300000001</v>
      </c>
      <c r="E298" s="193">
        <v>79547761.829999998</v>
      </c>
      <c r="F298" s="75">
        <f t="shared" si="1"/>
        <v>822.29382628003509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18227.5</v>
      </c>
      <c r="E302" s="192">
        <v>11554.01</v>
      </c>
      <c r="F302" s="71">
        <f t="shared" si="43"/>
        <v>63.387793169661236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82527.97</v>
      </c>
      <c r="E303" s="192">
        <v>711522.63</v>
      </c>
      <c r="F303" s="71">
        <f t="shared" si="43"/>
        <v>862.15937457325072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4000.04</v>
      </c>
      <c r="E308" s="192">
        <v>5172.67</v>
      </c>
      <c r="F308" s="71">
        <f t="shared" si="43"/>
        <v>129.31545684543156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2.42</v>
      </c>
      <c r="E309" s="192">
        <v>6833.31</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75562.149999999994</v>
      </c>
      <c r="E311" s="192">
        <v>65793.48</v>
      </c>
      <c r="F311" s="71">
        <f t="shared" si="43"/>
        <v>87.07200628886288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9503.2999999999993</v>
      </c>
      <c r="E313" s="192">
        <v>28119.16</v>
      </c>
      <c r="F313" s="71">
        <f t="shared" si="43"/>
        <v>295.88837561689098</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4158</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356789.39</v>
      </c>
      <c r="E336" s="192">
        <v>365454.61</v>
      </c>
      <c r="F336" s="71">
        <f t="shared" si="43"/>
        <v>102.4286652694465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709202.38</v>
      </c>
      <c r="E337" s="192">
        <v>1210737.04</v>
      </c>
      <c r="F337" s="71">
        <f t="shared" si="43"/>
        <v>170.71812985173568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2665.81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450207.06</v>
      </c>
      <c r="E339" s="192">
        <v>2028911.8</v>
      </c>
      <c r="F339" s="71">
        <f t="shared" si="43"/>
        <v>450.66192431544721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284731.89</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80334.759999999995</v>
      </c>
      <c r="E343" s="192">
        <v>0</v>
      </c>
      <c r="F343" s="71">
        <f t="shared" si="43"/>
        <v>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94914.98</v>
      </c>
      <c r="E344" s="192">
        <v>27153.439999999999</v>
      </c>
      <c r="F344" s="71">
        <f t="shared" si="43"/>
        <v>28.608171228609013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454.69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331196.90000000002</v>
      </c>
      <c r="E366" s="192">
        <v>362626.69</v>
      </c>
      <c r="F366" s="71">
        <f t="shared" ref="F366:F397" si="44">IF(D366&gt;0,IF(E366/D366&gt;=100,"&gt;&gt;100",E366/D366*100),"-")</f>
        <v>109.48975971695387</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80217.05</v>
      </c>
      <c r="E367" s="192">
        <v>562826.66</v>
      </c>
      <c r="F367" s="71">
        <f t="shared" si="44"/>
        <v>701.62971587711093</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170.15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1815741.06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543.51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2838150.1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232585.83</v>
      </c>
      <c r="E381" s="192">
        <v>359.38</v>
      </c>
      <c r="F381" s="71">
        <f>IF(D381&gt;0,IF(E381/D381&gt;=100,"&gt;&gt;100",E381/D381*100),"-")</f>
        <v>0.15451500205322055</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99.3</v>
      </c>
      <c r="E384" s="192">
        <v>544570.56000000006</v>
      </c>
      <c r="F384" s="71" t="str">
        <f t="shared" si="44"/>
        <v>&gt;&gt;100</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43599.55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1892.17</v>
      </c>
      <c r="E387" s="192">
        <v>1892.17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1901.97</v>
      </c>
      <c r="E389" s="192">
        <v>936</v>
      </c>
      <c r="F389" s="71">
        <f t="shared" si="44"/>
        <v>49.212132683480817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3264718.61</v>
      </c>
      <c r="E391" s="288">
        <v>590262.44999999995</v>
      </c>
      <c r="F391" s="263">
        <f t="shared" si="44"/>
        <v>18.08004059498408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278657.56</v>
      </c>
      <c r="E392" s="288">
        <v>302254.87</v>
      </c>
      <c r="F392" s="263">
        <f t="shared" si="44"/>
        <v>108.46821094679792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1907445.69</v>
      </c>
      <c r="E393" s="288">
        <v>2111598.1</v>
      </c>
      <c r="F393" s="263">
        <f t="shared" si="44"/>
        <v>110.70292124542745</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66787113.649999999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4219269.33</v>
      </c>
      <c r="E397" s="284">
        <v>9753704.5899999999</v>
      </c>
      <c r="F397" s="289">
        <f t="shared" si="44"/>
        <v>231.17046642765513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5" sqref="D5:F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5407878.4399999995</v>
      </c>
      <c r="E5" s="58">
        <f t="shared" si="0"/>
        <v>6880718.4900000002</v>
      </c>
      <c r="F5" s="59">
        <f t="shared" ref="F5:F141" si="1">IF(D5&gt;0,IF(E5/D5&gt;=100,"&gt;&gt;100",E5/D5*100),"-")</f>
        <v>127.23508056516152</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5369469.9899999993</v>
      </c>
      <c r="E6" s="60">
        <f t="shared" si="2"/>
        <v>6812330.4199999999</v>
      </c>
      <c r="F6" s="45">
        <f t="shared" si="1"/>
        <v>126.87156148906982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5195998.6399999997</v>
      </c>
      <c r="E7" s="194">
        <v>6719667.1799999997</v>
      </c>
      <c r="F7" s="45">
        <f t="shared" si="1"/>
        <v>129.3238825789993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173471.35</v>
      </c>
      <c r="E9" s="194">
        <v>92663.24</v>
      </c>
      <c r="F9" s="45">
        <f t="shared" si="1"/>
        <v>53.41702822973361</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38408.449999999997</v>
      </c>
      <c r="E13" s="60">
        <f t="shared" si="4"/>
        <v>68388.070000000007</v>
      </c>
      <c r="F13" s="45">
        <f t="shared" si="1"/>
        <v>178.05475097276775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38408.449999999997</v>
      </c>
      <c r="E14" s="194">
        <v>68388.070000000007</v>
      </c>
      <c r="F14" s="45">
        <f t="shared" si="1"/>
        <v>178.05475097276775</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47707.27</v>
      </c>
      <c r="E22" s="60">
        <f t="shared" si="5"/>
        <v>53712.42</v>
      </c>
      <c r="F22" s="45">
        <f t="shared" si="1"/>
        <v>112.58749452651557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47707.27</v>
      </c>
      <c r="E24" s="194">
        <v>53712.42</v>
      </c>
      <c r="F24" s="45">
        <f t="shared" si="1"/>
        <v>112.58749452651557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231825.54</v>
      </c>
      <c r="E28" s="60">
        <f t="shared" si="6"/>
        <v>320565.98</v>
      </c>
      <c r="F28" s="45">
        <f t="shared" si="1"/>
        <v>138.27897478422781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180000</v>
      </c>
      <c r="E30" s="194">
        <v>226620.5</v>
      </c>
      <c r="F30" s="45">
        <f t="shared" si="1"/>
        <v>125.90027777777777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32761.64</v>
      </c>
      <c r="E33" s="194">
        <v>74047.13</v>
      </c>
      <c r="F33" s="45">
        <f t="shared" si="1"/>
        <v>226.01777566690805</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19063.900000000001</v>
      </c>
      <c r="E34" s="194">
        <v>19898.349999999999</v>
      </c>
      <c r="F34" s="45">
        <f t="shared" si="1"/>
        <v>104.37712115569215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2846336.1000000006</v>
      </c>
      <c r="E35" s="60">
        <f t="shared" si="7"/>
        <v>5951293.7699999996</v>
      </c>
      <c r="F35" s="45">
        <f t="shared" si="1"/>
        <v>209.08612197976191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324215.67999999999</v>
      </c>
      <c r="E36" s="60">
        <f t="shared" si="8"/>
        <v>853989</v>
      </c>
      <c r="F36" s="45">
        <f t="shared" si="1"/>
        <v>263.40151099416289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307717.98</v>
      </c>
      <c r="E37" s="194">
        <v>834108.82</v>
      </c>
      <c r="F37" s="45">
        <f t="shared" si="1"/>
        <v>271.06275037942214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16497.7</v>
      </c>
      <c r="E38" s="194">
        <v>19880.18</v>
      </c>
      <c r="F38" s="45">
        <f t="shared" si="1"/>
        <v>120.50273674512204</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373508.52999999997</v>
      </c>
      <c r="E39" s="60">
        <f t="shared" si="9"/>
        <v>429660.47</v>
      </c>
      <c r="F39" s="45">
        <f t="shared" si="1"/>
        <v>115.03364327449228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325722.42</v>
      </c>
      <c r="E40" s="194">
        <v>374054.92</v>
      </c>
      <c r="F40" s="45">
        <f t="shared" si="1"/>
        <v>114.83855486521315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47786.11</v>
      </c>
      <c r="E42" s="194">
        <v>55605.55</v>
      </c>
      <c r="F42" s="45">
        <f t="shared" si="1"/>
        <v>116.36341606378926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114911.59</v>
      </c>
      <c r="E43" s="60">
        <f t="shared" si="10"/>
        <v>64829.63</v>
      </c>
      <c r="F43" s="45">
        <f t="shared" si="1"/>
        <v>56.416963684864164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114911.59</v>
      </c>
      <c r="E49" s="194">
        <v>64829.63</v>
      </c>
      <c r="F49" s="45">
        <f t="shared" si="1"/>
        <v>56.416963684864164</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561869.55999999994</v>
      </c>
      <c r="E54" s="60">
        <f t="shared" si="12"/>
        <v>143297.76</v>
      </c>
      <c r="F54" s="45">
        <f t="shared" si="1"/>
        <v>25.503741473376852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552486.96</v>
      </c>
      <c r="E55" s="194">
        <v>133125</v>
      </c>
      <c r="F55" s="45">
        <f t="shared" si="1"/>
        <v>24.095591324001568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663.61</v>
      </c>
      <c r="E57" s="194">
        <v>0</v>
      </c>
      <c r="F57" s="45">
        <f t="shared" si="1"/>
        <v>0</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8718.99</v>
      </c>
      <c r="E58" s="194">
        <v>10172.76</v>
      </c>
      <c r="F58" s="45">
        <f t="shared" si="1"/>
        <v>116.67360554376138</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1068024.8</v>
      </c>
      <c r="E61" s="60">
        <f t="shared" si="13"/>
        <v>4063429</v>
      </c>
      <c r="F61" s="45">
        <f t="shared" si="1"/>
        <v>380.46204545062994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180228.59</v>
      </c>
      <c r="E62" s="194">
        <v>0</v>
      </c>
      <c r="F62" s="45">
        <f t="shared" si="1"/>
        <v>0</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776252.24</v>
      </c>
      <c r="E64" s="194">
        <v>3840969.86</v>
      </c>
      <c r="F64" s="45">
        <f t="shared" si="1"/>
        <v>494.80950418899914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111543.97</v>
      </c>
      <c r="E65" s="194">
        <v>222459.14</v>
      </c>
      <c r="F65" s="45">
        <f t="shared" si="1"/>
        <v>199.43627611604643</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223301.74000000002</v>
      </c>
      <c r="E66" s="60">
        <f t="shared" si="14"/>
        <v>189604.63</v>
      </c>
      <c r="F66" s="45">
        <f t="shared" si="1"/>
        <v>84.909607063518621</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198688.23</v>
      </c>
      <c r="E67" s="194">
        <v>189325</v>
      </c>
      <c r="F67" s="45">
        <f t="shared" si="1"/>
        <v>95.287476263692113</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24613.51</v>
      </c>
      <c r="E68" s="194">
        <v>0</v>
      </c>
      <c r="F68" s="45">
        <f t="shared" si="1"/>
        <v>0</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279.63</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180504.2</v>
      </c>
      <c r="E74" s="194">
        <v>206483.28</v>
      </c>
      <c r="F74" s="45">
        <f t="shared" si="1"/>
        <v>114.39250721035854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1172968.6100000001</v>
      </c>
      <c r="E75" s="60">
        <f t="shared" si="15"/>
        <v>1998379.7000000002</v>
      </c>
      <c r="F75" s="45">
        <f t="shared" si="1"/>
        <v>170.36940997082607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196458.01</v>
      </c>
      <c r="E76" s="194">
        <v>347022.19</v>
      </c>
      <c r="F76" s="45">
        <f t="shared" si="1"/>
        <v>176.63936940010743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19475</v>
      </c>
      <c r="E78" s="194">
        <v>21212.5</v>
      </c>
      <c r="F78" s="45">
        <f t="shared" si="1"/>
        <v>108.92169448010269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108456.62</v>
      </c>
      <c r="E79" s="194">
        <v>66593.570000000007</v>
      </c>
      <c r="F79" s="45">
        <f t="shared" si="1"/>
        <v>61.40111133833971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6370.69</v>
      </c>
      <c r="E80" s="194">
        <v>4247.13</v>
      </c>
      <c r="F80" s="45">
        <f t="shared" si="1"/>
        <v>66.666718989622794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842208.29</v>
      </c>
      <c r="E81" s="194">
        <v>1559304.31</v>
      </c>
      <c r="F81" s="45">
        <f t="shared" si="1"/>
        <v>185.14473539556349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343634.61</v>
      </c>
      <c r="E82" s="60">
        <f t="shared" si="16"/>
        <v>594378.13</v>
      </c>
      <c r="F82" s="45">
        <f t="shared" si="1"/>
        <v>172.96806337405889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99945.5</v>
      </c>
      <c r="E83" s="194">
        <v>250000</v>
      </c>
      <c r="F83" s="45">
        <f t="shared" si="1"/>
        <v>250.13632429674172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243689.11</v>
      </c>
      <c r="E84" s="194">
        <v>316378.13</v>
      </c>
      <c r="F84" s="45">
        <f t="shared" si="1"/>
        <v>129.8285877444421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28000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398580.26999999996</v>
      </c>
      <c r="E89" s="60">
        <f t="shared" si="17"/>
        <v>500702.92</v>
      </c>
      <c r="F89" s="45">
        <f t="shared" si="1"/>
        <v>125.6216018921358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10000</v>
      </c>
      <c r="E99" s="60">
        <f t="shared" si="20"/>
        <v>10000</v>
      </c>
      <c r="F99" s="45">
        <f t="shared" si="1"/>
        <v>100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10000</v>
      </c>
      <c r="E103" s="194">
        <v>10000</v>
      </c>
      <c r="F103" s="45">
        <f t="shared" si="1"/>
        <v>100</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47611.09</v>
      </c>
      <c r="E104" s="194">
        <v>57191.43</v>
      </c>
      <c r="F104" s="45">
        <f t="shared" si="1"/>
        <v>120.12207660022068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1915.46</v>
      </c>
      <c r="E105" s="194">
        <v>4392.6400000000003</v>
      </c>
      <c r="F105" s="45">
        <f t="shared" si="1"/>
        <v>229.3255928079939</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339053.72</v>
      </c>
      <c r="E106" s="194">
        <v>429118.85</v>
      </c>
      <c r="F106" s="45">
        <f t="shared" si="1"/>
        <v>126.56367551431083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1029244.9400000001</v>
      </c>
      <c r="E107" s="60">
        <f t="shared" si="21"/>
        <v>1184018.51</v>
      </c>
      <c r="F107" s="45">
        <f t="shared" si="1"/>
        <v>115.03758376504625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769690.4</v>
      </c>
      <c r="E108" s="194">
        <v>797705</v>
      </c>
      <c r="F108" s="45">
        <f t="shared" si="1"/>
        <v>103.63972319259796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234825.48</v>
      </c>
      <c r="E109" s="194">
        <v>359887.29</v>
      </c>
      <c r="F109" s="45">
        <f t="shared" si="1"/>
        <v>153.25734243149424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15481.8</v>
      </c>
      <c r="E111" s="194">
        <v>19461.22</v>
      </c>
      <c r="F111" s="45">
        <f t="shared" si="1"/>
        <v>125.70385872443775</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9247.26</v>
      </c>
      <c r="E112" s="194">
        <v>6965</v>
      </c>
      <c r="F112" s="45">
        <f t="shared" si="1"/>
        <v>75.319608186641233</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6821770.2799999993</v>
      </c>
      <c r="E114" s="60">
        <f t="shared" si="22"/>
        <v>7717711.5600000005</v>
      </c>
      <c r="F114" s="45">
        <f t="shared" si="1"/>
        <v>113.13355981257114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1097796.45</v>
      </c>
      <c r="E115" s="60">
        <f t="shared" si="23"/>
        <v>2933263.25</v>
      </c>
      <c r="F115" s="45">
        <f t="shared" si="1"/>
        <v>267.19554886518353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181335.1</v>
      </c>
      <c r="E116" s="194">
        <v>215179.42</v>
      </c>
      <c r="F116" s="45">
        <f t="shared" si="1"/>
        <v>118.66396522239766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916461.35</v>
      </c>
      <c r="E117" s="194">
        <v>2718083.83</v>
      </c>
      <c r="F117" s="45">
        <f t="shared" si="1"/>
        <v>296.58466557263978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2638286.84</v>
      </c>
      <c r="E118" s="60">
        <f t="shared" si="24"/>
        <v>3343145.7</v>
      </c>
      <c r="F118" s="45">
        <f t="shared" si="1"/>
        <v>126.7165362504708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2454326.1</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2638286.84</v>
      </c>
      <c r="E120" s="194">
        <v>888819.6</v>
      </c>
      <c r="F120" s="45">
        <f t="shared" si="1"/>
        <v>33.689270875489797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228345.86</v>
      </c>
      <c r="E122" s="60">
        <f t="shared" si="25"/>
        <v>182580</v>
      </c>
      <c r="F122" s="45">
        <f t="shared" si="1"/>
        <v>79.957657213491856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30280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228345.86</v>
      </c>
      <c r="E124" s="194">
        <v>152300</v>
      </c>
      <c r="F124" s="45">
        <f t="shared" si="1"/>
        <v>66.697070838069934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949702.96</v>
      </c>
      <c r="E126" s="194">
        <v>221056.21</v>
      </c>
      <c r="F126" s="45">
        <f t="shared" si="1"/>
        <v>23.276352639776967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13437.59</v>
      </c>
      <c r="E127" s="194">
        <v>57942.66</v>
      </c>
      <c r="F127" s="45">
        <f t="shared" si="1"/>
        <v>431.19830267183329</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1894200.58</v>
      </c>
      <c r="E128" s="194">
        <v>979723.74</v>
      </c>
      <c r="F128" s="45">
        <f t="shared" si="1"/>
        <v>51.722280646751784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811717.85000000009</v>
      </c>
      <c r="E129" s="60">
        <f t="shared" si="26"/>
        <v>1636609.63</v>
      </c>
      <c r="F129" s="45">
        <f t="shared" si="1"/>
        <v>201.62296911420631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1088.5</v>
      </c>
      <c r="E130" s="60">
        <f t="shared" si="27"/>
        <v>31018.1</v>
      </c>
      <c r="F130" s="45">
        <f t="shared" si="1"/>
        <v>2849.6187413872299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20210.59</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1088.5</v>
      </c>
      <c r="E132" s="194">
        <v>10807.51</v>
      </c>
      <c r="F132" s="45">
        <f t="shared" si="1"/>
        <v>992.88102893890675</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139334.76</v>
      </c>
      <c r="E133" s="194">
        <v>972455.88</v>
      </c>
      <c r="F133" s="45">
        <f t="shared" si="1"/>
        <v>697.9276958599562</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43.74</v>
      </c>
      <c r="E135" s="194">
        <v>0</v>
      </c>
      <c r="F135" s="45">
        <f t="shared" si="1"/>
        <v>0</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517350.21</v>
      </c>
      <c r="E138" s="194">
        <v>422463.17</v>
      </c>
      <c r="F138" s="45">
        <f t="shared" si="1"/>
        <v>81.659031316523482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153900.64000000001</v>
      </c>
      <c r="E140" s="194">
        <v>210672.48</v>
      </c>
      <c r="F140" s="45">
        <f t="shared" si="1"/>
        <v>136.88863152226008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19111663.909999996</v>
      </c>
      <c r="E141" s="81">
        <f t="shared" si="28"/>
        <v>26838091.110000003</v>
      </c>
      <c r="F141" s="61">
        <f t="shared" si="1"/>
        <v>140.42781013932139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5" sqref="D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33047.339999999997</v>
      </c>
      <c r="E5" s="82">
        <f t="shared" si="0"/>
        <v>1745484.05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1216861.6200000001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1216861.6200000001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1380.37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1215481.25</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33047.339999999997</v>
      </c>
      <c r="E22" s="83">
        <f t="shared" si="3"/>
        <v>528622.42999999993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33047.339999999997</v>
      </c>
      <c r="E23" s="83">
        <f t="shared" si="4"/>
        <v>528008.31999999995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33047.339999999997</v>
      </c>
      <c r="E25" s="195">
        <v>16475.38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511532.94</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614.11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614.11</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2292679.4300000002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41740972.470000006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7731184.5899999999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18700643.560000002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4654953.24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6577531.6699999999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25810.44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860745.73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2148015.89</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1012202.08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3220524.28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200860.23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8551353.2300000004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1661339.31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1661339.31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5096451.78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34845369.780000001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5915443.5300000003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18555510.329999998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4283334.38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6939357.0199999996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21829.07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858301.66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1952494.34</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1036982.37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3194589.72</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268621.77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6969982.6799999997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1661339.31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1661339.31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1743093.93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9188282.1200000048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544668.30000000005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462910.28</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42000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176547.88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244362.4</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79092.210000000006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79092.210000000006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21270.84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12073.31</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17447.68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28300.38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2665.81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2665.81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8643613.8200000003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2183083.9300000002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909357.8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2028911.8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3522260.29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32248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Branko Matuza</cp:lastModifiedBy>
  <cp:lastPrinted>2026-02-25T17:22:17Z</cp:lastPrinted>
  <dcterms:created xsi:type="dcterms:W3CDTF">2022-04-01T05:14:30Z</dcterms:created>
  <dcterms:modified xsi:type="dcterms:W3CDTF">2026-02-25T17:53:33Z</dcterms:modified>
</cp:coreProperties>
</file>